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" yWindow="-12" windowWidth="11892" windowHeight="9708"/>
  </bookViews>
  <sheets>
    <sheet name="Лист1" sheetId="1" r:id="rId1"/>
  </sheets>
  <definedNames>
    <definedName name="_xlnm._FilterDatabase" localSheetId="0" hidden="1">Лист1!$A$9:$M$128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31" i="1"/>
  <c r="H128" i="1"/>
  <c r="I128" i="1" s="1"/>
  <c r="E128" i="1"/>
  <c r="H121" i="1"/>
  <c r="I97" i="1"/>
  <c r="H96" i="1"/>
  <c r="H97" i="1"/>
  <c r="E96" i="1"/>
  <c r="E97" i="1"/>
  <c r="H98" i="1"/>
  <c r="H119" i="1"/>
  <c r="I98" i="1"/>
  <c r="H100" i="1"/>
  <c r="I68" i="1"/>
  <c r="H68" i="1"/>
  <c r="H69" i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20" i="1"/>
  <c r="I121" i="1"/>
  <c r="I122" i="1"/>
  <c r="I123" i="1"/>
  <c r="I124" i="1"/>
  <c r="I125" i="1"/>
  <c r="I126" i="1"/>
  <c r="I127" i="1"/>
  <c r="H11" i="1"/>
  <c r="H10" i="1" s="1"/>
  <c r="F13" i="1"/>
  <c r="F14" i="1"/>
  <c r="G14" i="1"/>
  <c r="G12" i="1" s="1"/>
  <c r="G11" i="1" s="1"/>
  <c r="F15" i="1"/>
  <c r="G15" i="1"/>
  <c r="F16" i="1"/>
  <c r="G16" i="1"/>
  <c r="F19" i="1"/>
  <c r="G19" i="1"/>
  <c r="F20" i="1"/>
  <c r="G20" i="1"/>
  <c r="G18" i="1" s="1"/>
  <c r="G17" i="1" s="1"/>
  <c r="F21" i="1"/>
  <c r="G21" i="1"/>
  <c r="F22" i="1"/>
  <c r="G22" i="1"/>
  <c r="F26" i="1"/>
  <c r="G26" i="1"/>
  <c r="G25" i="1" s="1"/>
  <c r="F27" i="1"/>
  <c r="G27" i="1"/>
  <c r="F29" i="1"/>
  <c r="G29" i="1"/>
  <c r="F30" i="1"/>
  <c r="G30" i="1"/>
  <c r="G28" i="1" s="1"/>
  <c r="F32" i="1"/>
  <c r="G32" i="1"/>
  <c r="G31" i="1" s="1"/>
  <c r="F34" i="1"/>
  <c r="G34" i="1"/>
  <c r="G33" i="1" s="1"/>
  <c r="F36" i="1"/>
  <c r="G36" i="1"/>
  <c r="G35" i="1" s="1"/>
  <c r="G38" i="1"/>
  <c r="F39" i="1"/>
  <c r="G39" i="1"/>
  <c r="F41" i="1"/>
  <c r="G41" i="1"/>
  <c r="F42" i="1"/>
  <c r="G42" i="1"/>
  <c r="G40" i="1" s="1"/>
  <c r="F44" i="1"/>
  <c r="G44" i="1"/>
  <c r="G43" i="1" s="1"/>
  <c r="F46" i="1"/>
  <c r="F47" i="1"/>
  <c r="F50" i="1"/>
  <c r="G50" i="1"/>
  <c r="F51" i="1"/>
  <c r="G51" i="1" s="1"/>
  <c r="F53" i="1"/>
  <c r="G53" i="1" s="1"/>
  <c r="G52" i="1" s="1"/>
  <c r="F55" i="1"/>
  <c r="G55" i="1" s="1"/>
  <c r="G54" i="1" s="1"/>
  <c r="F57" i="1"/>
  <c r="G57" i="1" s="1"/>
  <c r="G56" i="1" s="1"/>
  <c r="F59" i="1"/>
  <c r="G59" i="1" s="1"/>
  <c r="G58" i="1" s="1"/>
  <c r="F60" i="1"/>
  <c r="G60" i="1"/>
  <c r="F61" i="1"/>
  <c r="G61" i="1" s="1"/>
  <c r="F62" i="1"/>
  <c r="G62" i="1"/>
  <c r="F63" i="1"/>
  <c r="G63" i="1" s="1"/>
  <c r="F65" i="1"/>
  <c r="G65" i="1" s="1"/>
  <c r="G64" i="1" s="1"/>
  <c r="F66" i="1"/>
  <c r="G66" i="1"/>
  <c r="F67" i="1"/>
  <c r="G67" i="1" s="1"/>
  <c r="G69" i="1"/>
  <c r="F70" i="1"/>
  <c r="G71" i="1"/>
  <c r="G68" i="1" s="1"/>
  <c r="F72" i="1"/>
  <c r="G72" i="1"/>
  <c r="F74" i="1"/>
  <c r="G74" i="1"/>
  <c r="F75" i="1"/>
  <c r="G75" i="1"/>
  <c r="G73" i="1" s="1"/>
  <c r="F76" i="1"/>
  <c r="G76" i="1"/>
  <c r="F77" i="1"/>
  <c r="G77" i="1"/>
  <c r="F79" i="1"/>
  <c r="G79" i="1"/>
  <c r="F80" i="1"/>
  <c r="G80" i="1"/>
  <c r="F81" i="1"/>
  <c r="G81" i="1"/>
  <c r="F82" i="1"/>
  <c r="G82" i="1"/>
  <c r="F83" i="1"/>
  <c r="F84" i="1"/>
  <c r="G84" i="1" s="1"/>
  <c r="F85" i="1"/>
  <c r="G85" i="1"/>
  <c r="F86" i="1"/>
  <c r="G86" i="1" s="1"/>
  <c r="F87" i="1"/>
  <c r="G87" i="1"/>
  <c r="F88" i="1"/>
  <c r="G88" i="1" s="1"/>
  <c r="F89" i="1"/>
  <c r="G89" i="1"/>
  <c r="F90" i="1"/>
  <c r="G90" i="1" s="1"/>
  <c r="F91" i="1"/>
  <c r="G91" i="1"/>
  <c r="F92" i="1"/>
  <c r="G92" i="1" s="1"/>
  <c r="F93" i="1"/>
  <c r="G93" i="1"/>
  <c r="F95" i="1"/>
  <c r="G95" i="1"/>
  <c r="G94" i="1" s="1"/>
  <c r="F99" i="1"/>
  <c r="G100" i="1"/>
  <c r="G98" i="1" s="1"/>
  <c r="G97" i="1" s="1"/>
  <c r="G96" i="1" s="1"/>
  <c r="G101" i="1"/>
  <c r="F102" i="1"/>
  <c r="F103" i="1"/>
  <c r="F104" i="1"/>
  <c r="F105" i="1"/>
  <c r="F106" i="1"/>
  <c r="F107" i="1"/>
  <c r="F108" i="1"/>
  <c r="F109" i="1"/>
  <c r="F110" i="1"/>
  <c r="G111" i="1"/>
  <c r="F112" i="1"/>
  <c r="F113" i="1"/>
  <c r="F114" i="1"/>
  <c r="F115" i="1"/>
  <c r="F116" i="1"/>
  <c r="F117" i="1"/>
  <c r="F118" i="1"/>
  <c r="G119" i="1"/>
  <c r="F120" i="1"/>
  <c r="G121" i="1"/>
  <c r="G122" i="1"/>
  <c r="F123" i="1"/>
  <c r="F125" i="1"/>
  <c r="F127" i="1"/>
  <c r="D13" i="1"/>
  <c r="D14" i="1"/>
  <c r="D15" i="1"/>
  <c r="D16" i="1"/>
  <c r="D19" i="1"/>
  <c r="D20" i="1"/>
  <c r="D21" i="1"/>
  <c r="D22" i="1"/>
  <c r="D26" i="1"/>
  <c r="D27" i="1"/>
  <c r="D29" i="1"/>
  <c r="D30" i="1"/>
  <c r="D32" i="1"/>
  <c r="D34" i="1"/>
  <c r="D36" i="1"/>
  <c r="D39" i="1"/>
  <c r="D41" i="1"/>
  <c r="D42" i="1"/>
  <c r="D44" i="1"/>
  <c r="D46" i="1"/>
  <c r="D47" i="1"/>
  <c r="D50" i="1"/>
  <c r="D51" i="1"/>
  <c r="D53" i="1"/>
  <c r="D55" i="1"/>
  <c r="D57" i="1"/>
  <c r="D59" i="1"/>
  <c r="D60" i="1"/>
  <c r="D61" i="1"/>
  <c r="D62" i="1"/>
  <c r="D63" i="1"/>
  <c r="D65" i="1"/>
  <c r="D66" i="1"/>
  <c r="D67" i="1"/>
  <c r="D70" i="1"/>
  <c r="D72" i="1"/>
  <c r="D74" i="1"/>
  <c r="D75" i="1"/>
  <c r="D76" i="1"/>
  <c r="D77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5" i="1"/>
  <c r="D99" i="1"/>
  <c r="D102" i="1"/>
  <c r="D103" i="1"/>
  <c r="D104" i="1"/>
  <c r="D105" i="1"/>
  <c r="D106" i="1"/>
  <c r="D107" i="1"/>
  <c r="D108" i="1"/>
  <c r="D109" i="1"/>
  <c r="D110" i="1"/>
  <c r="D112" i="1"/>
  <c r="D113" i="1"/>
  <c r="D114" i="1"/>
  <c r="D115" i="1"/>
  <c r="D116" i="1"/>
  <c r="D117" i="1"/>
  <c r="D118" i="1"/>
  <c r="D120" i="1"/>
  <c r="D123" i="1"/>
  <c r="D125" i="1"/>
  <c r="D127" i="1"/>
  <c r="G78" i="1" l="1"/>
  <c r="G49" i="1"/>
  <c r="G48" i="1" s="1"/>
  <c r="G37" i="1"/>
  <c r="G24" i="1"/>
  <c r="G23" i="1" s="1"/>
  <c r="G47" i="1"/>
  <c r="G45" i="1" l="1"/>
  <c r="G10" i="1" s="1"/>
  <c r="G128" i="1" s="1"/>
  <c r="C18" i="1" l="1"/>
  <c r="C12" i="1"/>
  <c r="C11" i="1" s="1"/>
  <c r="D121" i="1" l="1"/>
  <c r="F121" i="1"/>
  <c r="D100" i="1"/>
  <c r="F100" i="1"/>
  <c r="E122" i="1"/>
  <c r="E119" i="1"/>
  <c r="I119" i="1" s="1"/>
  <c r="E111" i="1"/>
  <c r="E101" i="1"/>
  <c r="E98" i="1"/>
  <c r="E94" i="1"/>
  <c r="E78" i="1"/>
  <c r="E69" i="1"/>
  <c r="E58" i="1"/>
  <c r="E56" i="1"/>
  <c r="E54" i="1"/>
  <c r="E52" i="1"/>
  <c r="E43" i="1"/>
  <c r="E40" i="1"/>
  <c r="E38" i="1"/>
  <c r="E35" i="1"/>
  <c r="E33" i="1"/>
  <c r="E25" i="1"/>
  <c r="E12" i="1"/>
  <c r="E68" i="1" l="1"/>
  <c r="I69" i="1"/>
  <c r="D12" i="1"/>
  <c r="E11" i="1"/>
  <c r="F11" i="1" s="1"/>
  <c r="I12" i="1"/>
  <c r="I11" i="1" s="1"/>
  <c r="D11" i="1"/>
  <c r="F12" i="1"/>
  <c r="E64" i="1"/>
  <c r="E49" i="1"/>
  <c r="E24" i="1"/>
  <c r="E18" i="1"/>
  <c r="E37" i="1"/>
  <c r="D18" i="1" l="1"/>
  <c r="F18" i="1"/>
  <c r="E48" i="1"/>
  <c r="E23" i="1"/>
  <c r="I96" i="1"/>
  <c r="E45" i="1"/>
  <c r="E17" i="1"/>
  <c r="E10" i="1" l="1"/>
  <c r="C111" i="1" l="1"/>
  <c r="C119" i="1"/>
  <c r="C122" i="1"/>
  <c r="C98" i="1"/>
  <c r="C73" i="1"/>
  <c r="C52" i="1"/>
  <c r="C43" i="1"/>
  <c r="C40" i="1"/>
  <c r="C35" i="1"/>
  <c r="C31" i="1"/>
  <c r="C28" i="1"/>
  <c r="C25" i="1"/>
  <c r="C126" i="1"/>
  <c r="C124" i="1"/>
  <c r="C94" i="1"/>
  <c r="C78" i="1"/>
  <c r="C71" i="1"/>
  <c r="C69" i="1"/>
  <c r="C64" i="1"/>
  <c r="C58" i="1"/>
  <c r="C56" i="1"/>
  <c r="C54" i="1"/>
  <c r="F54" i="1" s="1"/>
  <c r="C38" i="1"/>
  <c r="C33" i="1"/>
  <c r="C17" i="1"/>
  <c r="D33" i="1" l="1"/>
  <c r="F33" i="1"/>
  <c r="D58" i="1"/>
  <c r="F58" i="1"/>
  <c r="D78" i="1"/>
  <c r="F78" i="1"/>
  <c r="D25" i="1"/>
  <c r="F25" i="1"/>
  <c r="D40" i="1"/>
  <c r="F40" i="1"/>
  <c r="D98" i="1"/>
  <c r="F98" i="1"/>
  <c r="D38" i="1"/>
  <c r="F38" i="1"/>
  <c r="D64" i="1"/>
  <c r="F64" i="1"/>
  <c r="D94" i="1"/>
  <c r="F94" i="1"/>
  <c r="D28" i="1"/>
  <c r="F28" i="1"/>
  <c r="D43" i="1"/>
  <c r="F43" i="1"/>
  <c r="D122" i="1"/>
  <c r="F122" i="1"/>
  <c r="D69" i="1"/>
  <c r="F69" i="1"/>
  <c r="D124" i="1"/>
  <c r="F124" i="1"/>
  <c r="D31" i="1"/>
  <c r="F31" i="1"/>
  <c r="D52" i="1"/>
  <c r="F52" i="1"/>
  <c r="D119" i="1"/>
  <c r="F119" i="1"/>
  <c r="D17" i="1"/>
  <c r="F17" i="1"/>
  <c r="D56" i="1"/>
  <c r="F56" i="1"/>
  <c r="D71" i="1"/>
  <c r="F71" i="1"/>
  <c r="D126" i="1"/>
  <c r="F126" i="1"/>
  <c r="D35" i="1"/>
  <c r="F35" i="1"/>
  <c r="D73" i="1"/>
  <c r="F73" i="1"/>
  <c r="D111" i="1"/>
  <c r="F111" i="1"/>
  <c r="D54" i="1"/>
  <c r="C101" i="1"/>
  <c r="F101" i="1" s="1"/>
  <c r="C49" i="1"/>
  <c r="C24" i="1"/>
  <c r="C68" i="1"/>
  <c r="C37" i="1"/>
  <c r="D37" i="1" l="1"/>
  <c r="F37" i="1"/>
  <c r="D49" i="1"/>
  <c r="F49" i="1"/>
  <c r="D68" i="1"/>
  <c r="F68" i="1"/>
  <c r="D24" i="1"/>
  <c r="F24" i="1"/>
  <c r="D101" i="1"/>
  <c r="C48" i="1"/>
  <c r="C23" i="1"/>
  <c r="C97" i="1"/>
  <c r="F97" i="1" s="1"/>
  <c r="D48" i="1" l="1"/>
  <c r="F48" i="1"/>
  <c r="F45" i="1" s="1"/>
  <c r="D23" i="1"/>
  <c r="F23" i="1"/>
  <c r="D97" i="1"/>
  <c r="C45" i="1"/>
  <c r="C96" i="1"/>
  <c r="D96" i="1" l="1"/>
  <c r="F96" i="1"/>
  <c r="C10" i="1"/>
  <c r="F10" i="1" s="1"/>
  <c r="D45" i="1"/>
  <c r="D10" i="1" s="1"/>
  <c r="C128" i="1"/>
  <c r="D128" i="1" l="1"/>
  <c r="F128" i="1"/>
</calcChain>
</file>

<file path=xl/sharedStrings.xml><?xml version="1.0" encoding="utf-8"?>
<sst xmlns="http://schemas.openxmlformats.org/spreadsheetml/2006/main" count="250" uniqueCount="244">
  <si>
    <t>к пояснительной записке</t>
  </si>
  <si>
    <t>(тыс.рублей)</t>
  </si>
  <si>
    <t xml:space="preserve">Код бюджетной 
классификации </t>
  </si>
  <si>
    <t xml:space="preserve">Наименование   </t>
  </si>
  <si>
    <t>000 1 00 00000 00 0000 000</t>
  </si>
  <si>
    <t>НАЛОГОВЫЕ  И 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</si>
  <si>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</si>
  <si>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</si>
  <si>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</si>
  <si>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</si>
  <si>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</si>
  <si>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</si>
  <si>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</si>
  <si>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</si>
  <si>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</si>
  <si>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</si>
  <si>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r>
      <t xml:space="preserve">Налог на доходы физических лиц в виде фиксированных авансовых 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</t>
    </r>
    <r>
      <rPr>
        <sz val="10"/>
        <rFont val="Times New Roman"/>
        <family val="1"/>
        <charset val="204"/>
      </rPr>
      <t xml:space="preserve">227.1 </t>
    </r>
    <r>
      <rPr>
        <sz val="11"/>
        <rFont val="Times New Roman"/>
        <family val="1"/>
      </rPr>
      <t>Налогового кодекса Российской Федерации</t>
    </r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</si>
  <si>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</si>
  <si>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</si>
  <si>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</si>
  <si>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</si>
  <si>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</si>
  <si>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</si>
  <si>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</si>
  <si>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</si>
  <si>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</si>
  <si>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</si>
  <si>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</si>
  <si>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</si>
  <si>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 в связи с  применением упрощенной системы налогообложения</t>
  </si>
  <si>
    <t>000 1 05 01010 01 0000 110</t>
  </si>
  <si>
    <t>Налог, взимаемый  с налогоплательщиков,
выбравших в качестве объекта налогообложения доходы</t>
  </si>
  <si>
    <t>000 1 05 01011 01 0000 110</t>
  </si>
  <si>
    <t>000 1 05 01012 01 0000 110</t>
  </si>
  <si>
    <t>Налог, взимаемый  с налогоплательщиков,
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</si>
  <si>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</si>
  <si>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</si>
  <si>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</si>
  <si>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 с налогоплательщиков,
выбравших в качестве объекта налогообложения доходы, уменьшенные на величину расходов</t>
  </si>
  <si>
    <t>000 1 05 01022 01 0000 110</t>
  </si>
  <si>
    <t>Налог, взимаемый  с налогоплательщиков,
выбравших в качестве объекта налогообложения доходы, уменьшенные на величину расходов(за налоговые периоды, истекшие до 1 января 2011 года)</t>
  </si>
  <si>
    <t>000 1 05 02000 02 0000 110</t>
  </si>
  <si>
    <t>Единый  налог  на  вмененный  доход для отдельных видов деятельности</t>
  </si>
  <si>
    <t>000 1 05 02010 02 0000 110</t>
  </si>
  <si>
    <t>000 1 05 03000 01 0000 110</t>
  </si>
  <si>
    <t xml:space="preserve">Единый  сельскохозяйственный налог  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</si>
  <si>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</si>
  <si>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</si>
  <si>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</si>
  <si>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</si>
  <si>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</si>
  <si>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</si>
  <si>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</si>
  <si>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</si>
  <si>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</si>
  <si>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</si>
  <si>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</si>
  <si>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</si>
  <si>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000 1 08 00000 00 0000 000</t>
  </si>
  <si>
    <t>ГОСУДАРСТВЕННАЯ ПОШЛИНА</t>
  </si>
  <si>
    <t>Государственная пошлина по делам,
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</si>
  <si>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</si>
  <si>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
ИМУЩЕСТВА, НАХОДЯЩЕГОСЯ В 
ГОСУДАРСТВЕННОЙ И МУНИЦИПАЛЬНОЙ СОБСТВЕННОСТИ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</si>
  <si>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</si>
  <si>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</si>
  <si>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</si>
  <si>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</si>
  <si>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</si>
  <si>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</si>
  <si>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</si>
  <si>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</si>
  <si>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</si>
  <si>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</si>
  <si>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</si>
  <si>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</si>
  <si>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</si>
  <si>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</si>
  <si>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000 1 11 05030 00 0000 120</t>
  </si>
  <si>
    <t>000 1 12 00000 00 0000 000</t>
  </si>
  <si>
    <t>ПЛАТЕЖИ ПРИ ПОЛЬЗОВАНИИ ПРИРОДНЫМИ РЕСУРСАМИ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</si>
  <si>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</si>
  <si>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</si>
  <si>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</si>
  <si>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</si>
  <si>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</si>
  <si>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</si>
  <si>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</si>
  <si>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</si>
  <si>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</si>
  <si>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</si>
  <si>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000 1 13 00000 00 0000 000</t>
  </si>
  <si>
    <t>ДОХОДЫ ОТ ОКАЗАНИЯ ПЛАТНЫХ УСЛУГ (РАБОТ) И КОМПЕНСАЦИИ ЗАТРАТ ГОСУДАРСТВА</t>
  </si>
  <si>
    <t>000 1 13 02065 05 0000 130</t>
  </si>
  <si>
    <t>000 1 14 00000 00 0000 000</t>
  </si>
  <si>
    <t>ДОХОДЫ ОТ ПРОДАЖИ МАТЕРИАЛЬНЫХ И НЕМАТЕРИАЛЬНЫХ АКТИВОВ</t>
  </si>
  <si>
    <t>000 1 14 01000 00 0000 410</t>
  </si>
  <si>
    <t xml:space="preserve">Доходы от продажи квартир </t>
  </si>
  <si>
    <t>000 1 14 02000 00 0000 000</t>
  </si>
  <si>
    <t xml:space="preserve">Доходы от реализации имущества, находящегося в государственной и муниципальной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</si>
  <si>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000 1 14 02053 05 0000 410</t>
  </si>
  <si>
    <r>
      <t xml:space="preserve">Доходы  от реализации 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</si>
  <si>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000 1 14 06000 00 0000 430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</si>
  <si>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</si>
  <si>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</si>
  <si>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</si>
  <si>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</si>
  <si>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</si>
  <si>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</si>
  <si>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</si>
  <si>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
УЩЕРБА</t>
  </si>
  <si>
    <t>000 1 16 03010 01 0000 140</t>
  </si>
  <si>
    <t xml:space="preserve">Денежные взыскания (штрафы) за нарушение законодательства о налогах и сборах, предусмотренные статьями 116, 118, 119.1,пунктами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</si>
  <si>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</si>
  <si>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</si>
  <si>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000 1 16 08010 01 0000 140</t>
  </si>
  <si>
    <t>Денежные взыскания (штрафы) за административные нарушения в области государственного регулирования производства и оборота этилового спирта, алкогольной, спиртосодержащей продукциин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</si>
  <si>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</si>
  <si>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</si>
  <si>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000 1 16 25030 01 0000 140</t>
  </si>
  <si>
    <t xml:space="preserve">Денежные взыскания (штрафы) за нарушение  законодательства  Российской Федерации об охране и использовании животного мира  </t>
  </si>
  <si>
    <t>000 1 16 25050 01 0000 140</t>
  </si>
  <si>
    <t xml:space="preserve">Денежные взыскания (штрафы) за нарушение  законодательства в области охраны окружающей среды </t>
  </si>
  <si>
    <t>000 1 16 25060 01 0000 140</t>
  </si>
  <si>
    <t xml:space="preserve">Денежные взыскания (штрафы) за нарушение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</si>
  <si>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</si>
  <si>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</si>
  <si>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000 1 16 30014 01 0000 140</t>
  </si>
  <si>
    <t>Денежные взыскания (штрафы) за нарушение правил перевозки крупногабаритных т тяжеловествных грузов по автомобильным дорогам общего пользования местного назначения муниципальных районов</t>
  </si>
  <si>
    <t>000 1 16 30030 01 0000 140</t>
  </si>
  <si>
    <t>Прочие денежные взыскания (штрафы) за правонарушения в области дорожного движения</t>
  </si>
  <si>
    <t>000 116 33050 05 0000 140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</si>
  <si>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выполнеие работ, оказание услуг для нужд муниципальных районов</t>
  </si>
  <si>
    <t>000 116 35030 05 0000 140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</si>
  <si>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</si>
  <si>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</si>
  <si>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</si>
  <si>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</si>
  <si>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</si>
  <si>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000 1 17 00000 00 0000 000</t>
  </si>
  <si>
    <t>ПРОЧИЕ НЕНАЛОГОВЫЕ ДОХОДЫ</t>
  </si>
  <si>
    <t>000 1 17 05050 05 0000 180</t>
  </si>
  <si>
    <t>Прочие неналоговые доходы  бюджетов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</si>
  <si>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</si>
  <si>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</si>
  <si>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</si>
  <si>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</si>
  <si>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</si>
  <si>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муниципальных районов на реализацию федеральных целевых программ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</si>
  <si>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</si>
  <si>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</si>
  <si>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</si>
  <si>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000 2 07 00000 00 0000 180</t>
  </si>
  <si>
    <t>Прочие безвозмездные поступления</t>
  </si>
  <si>
    <t>000 2 07 05000 05 0000 180</t>
  </si>
  <si>
    <t xml:space="preserve">Прочие безвозмездные поступления в  бюджеты муниципальных районов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</si>
  <si>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</si>
  <si>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</si>
  <si>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</si>
  <si>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</si>
  <si>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</si>
  <si>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</si>
  <si>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</si>
  <si>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</si>
  <si>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</si>
  <si>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Таблица 1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</si>
  <si>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</si>
  <si>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</si>
  <si>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000 1 11 09000 00 0000 120</t>
  </si>
  <si>
    <t>Доходы,поступающие в порядке возмещения расходов,понесенных в связи с эксплуатацией имущества муниципальныых районов</t>
  </si>
  <si>
    <t>000 1 13 02995 05 0000 130</t>
  </si>
  <si>
    <t>Прочие доходы от компенсации затрат бюджетов муниципальных районов</t>
  </si>
  <si>
    <t xml:space="preserve">Доходы от продажи земельных участков, находящихся в государственной и муниципальной собственности (за исключением  земельных участков бюджетных и автономных учреждений) </t>
  </si>
  <si>
    <t>000 2 02 10000 00 0000 151</t>
  </si>
  <si>
    <t>000 2 02 20000 00 0000 151</t>
  </si>
  <si>
    <t>Субсидии бюджетам субъектов Российской Федерации и муниципальных образований (межбюджетные субсидии)</t>
  </si>
  <si>
    <t>000 2 02 20041 05 0000 151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</si>
  <si>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</si>
  <si>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000 2 02 20051 05 0000 151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</si>
  <si>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</si>
  <si>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</si>
  <si>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000 2 02 20303 05 0000 151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</si>
  <si>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</si>
  <si>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000 2 02 25519 05 0000 151</t>
  </si>
  <si>
    <t>Субсидия бюджетам муниципальных районов на поддержку отрасли культуры</t>
  </si>
  <si>
    <t>000 2 02 25555 05 0000 151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</si>
  <si>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</si>
  <si>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000 2 02 29999 05 0000 151</t>
  </si>
  <si>
    <t>Прочие субсидии бюджетам муниципальных районов</t>
  </si>
  <si>
    <t>000 2 02 30000 00 0000 151</t>
  </si>
  <si>
    <t>000 2 02  30029 05 0000 151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</si>
  <si>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</si>
  <si>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</si>
  <si>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</si>
  <si>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</si>
  <si>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</si>
  <si>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</si>
  <si>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</si>
  <si>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000 2 02 40000 00 0000 151</t>
  </si>
  <si>
    <t>000 2 02 40014 05 0000 151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</si>
  <si>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</si>
  <si>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</si>
  <si>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000 2 02 25097 05 0000 151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</si>
  <si>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</si>
  <si>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</si>
  <si>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</si>
  <si>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</si>
  <si>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план, утвержд. решением  Совета депут. от 06.12.2017г. №  91   </t>
  </si>
  <si>
    <t>Изменения в решение Совета депутатов от 06.12.2017 № 91 "О бюджете сельского поселения Зайцева Речка на 2018 год и плановый период 2019-2020 годов"</t>
  </si>
  <si>
    <t>сумма изменений (гр.4-гр.3)</t>
  </si>
  <si>
    <t>Налог на имущество физических лиц, взимаемый по ставкам, применяемым к объектам налогообложения, расположенным в границах сельскиъх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</si>
  <si>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</si>
  <si>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поселений</t>
  </si>
  <si>
    <t>Дотации бюджетам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</si>
  <si>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</si>
  <si>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</si>
  <si>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 поселений</t>
  </si>
  <si>
    <t>Дотации бюджетам поселений на сбалансированность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</si>
  <si>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</si>
  <si>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</si>
  <si>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</t>
  </si>
  <si>
    <t>Субвенции бюджетам поселенийв на выполнение передаваемых полномочий субъектов Российской Федерации</t>
  </si>
  <si>
    <t>всего с учетом изменений (гр.6-гр.3)</t>
  </si>
  <si>
    <t xml:space="preserve">план по проекту решения Сов.деп.   </t>
  </si>
  <si>
    <t>000 1 03 02230 01 0000 110</t>
  </si>
  <si>
    <t>000 1 03 02240 01 0000 110</t>
  </si>
  <si>
    <t>000 1 03 02250 01 0000 110</t>
  </si>
  <si>
    <t>000 1 06 06033 10 0000 110</t>
  </si>
  <si>
    <t>000 1 08 04020 01 0000 110</t>
  </si>
  <si>
    <t>000 1 11 05035 10 0000 120</t>
  </si>
  <si>
    <t>000 1 11 09045 10 0000 120</t>
  </si>
  <si>
    <t>000 1 13 01995 10 0000 130</t>
  </si>
  <si>
    <t>000 1 14 01050 10 0000 410</t>
  </si>
  <si>
    <t>000 2 02  30024 10 0000 151</t>
  </si>
  <si>
    <t>000 2 02 35118 10 0000 151</t>
  </si>
  <si>
    <t>000 2 02 35930 10 0000 151</t>
  </si>
  <si>
    <t>000 2 02 49999 10 0000 151</t>
  </si>
  <si>
    <t>000 1 01 02010 01 0000 110</t>
  </si>
  <si>
    <t>000 1 05 03010 01 0000 110</t>
  </si>
  <si>
    <t>000 1 06 01030 10 0000 110</t>
  </si>
  <si>
    <t>000 2 02 15001 10 0000 151</t>
  </si>
  <si>
    <t>000 2 02 15002 10 0000 151</t>
  </si>
  <si>
    <t>сумма изменений (гр.5-гр.3)</t>
  </si>
  <si>
    <t xml:space="preserve">сумма изменений </t>
  </si>
  <si>
    <t xml:space="preserve">план, утвержд. решением  Совета депут. от      от 28.06.2018г №124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</si>
</sst>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1" fillId="0" borderId="0" xfId="0" applyFont="1" applyFill="1"/>
    <xf numFmtId="0" fontId="9" fillId="0" borderId="0" xfId="0" applyFont="1" applyFill="1"/>
    <xf numFmtId="0" fontId="5" fillId="0" borderId="0" xfId="0" applyFont="1" applyFill="1"/>
    <xf numFmtId="0" fontId="10" fillId="0" borderId="0" xfId="0" applyFont="1" applyFill="1"/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right" vertical="top" wrapText="1"/>
      <protection hidden="1"/>
    </xf>
    <xf numFmtId="164" fontId="1" fillId="0" borderId="0" xfId="0" applyNumberFormat="1" applyFont="1" applyFill="1"/>
    <xf numFmtId="164" fontId="12" fillId="0" borderId="0" xfId="0" applyNumberFormat="1" applyFont="1" applyFill="1"/>
    <xf numFmtId="0" fontId="1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right"/>
    </xf>
    <xf numFmtId="0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center" vertical="center"/>
      <protection hidden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wrapText="1"/>
    </xf>
    <xf numFmtId="164" fontId="22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wrapText="1"/>
    </xf>
    <xf numFmtId="0" fontId="10" fillId="0" borderId="3" xfId="0" applyFont="1" applyFill="1" applyBorder="1" applyAlignment="1">
      <alignment wrapText="1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vertical="top" wrapText="1"/>
    </xf>
    <xf numFmtId="165" fontId="1" fillId="0" borderId="3" xfId="0" applyNumberFormat="1" applyFont="1" applyFill="1" applyBorder="1" applyAlignment="1">
      <alignment wrapText="1"/>
    </xf>
    <xf numFmtId="0" fontId="14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wrapText="1"/>
    </xf>
    <xf numFmtId="164" fontId="17" fillId="0" borderId="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165" fontId="14" fillId="0" borderId="6" xfId="3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3" applyNumberFormat="1" applyFont="1" applyFill="1" applyBorder="1" applyAlignment="1" applyProtection="1">
      <alignment horizontal="left" wrapText="1"/>
      <protection hidden="1"/>
    </xf>
    <xf numFmtId="49" fontId="10" fillId="0" borderId="2" xfId="3" applyNumberFormat="1" applyFont="1" applyFill="1" applyBorder="1" applyAlignment="1" applyProtection="1">
      <alignment horizontal="center" wrapText="1"/>
      <protection hidden="1"/>
    </xf>
    <xf numFmtId="0" fontId="10" fillId="0" borderId="4" xfId="3" applyNumberFormat="1" applyFont="1" applyFill="1" applyBorder="1" applyAlignment="1" applyProtection="1">
      <alignment wrapText="1"/>
      <protection hidden="1"/>
    </xf>
    <xf numFmtId="49" fontId="1" fillId="0" borderId="1" xfId="3" applyNumberFormat="1" applyFont="1" applyFill="1" applyBorder="1" applyAlignment="1" applyProtection="1">
      <alignment horizontal="center" wrapText="1"/>
      <protection hidden="1"/>
    </xf>
    <xf numFmtId="0" fontId="1" fillId="0" borderId="5" xfId="3" applyNumberFormat="1" applyFont="1" applyFill="1" applyBorder="1" applyAlignment="1" applyProtection="1">
      <alignment wrapText="1"/>
      <protection hidden="1"/>
    </xf>
    <xf numFmtId="0" fontId="11" fillId="0" borderId="2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 applyProtection="1">
      <alignment horizontal="right" vertical="top" wrapText="1"/>
      <protection hidden="1"/>
    </xf>
    <xf numFmtId="0" fontId="16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_Tmp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abSelected="1" topLeftCell="A48" workbookViewId="0">
      <selection activeCell="J121" sqref="J121"/>
    </sheetView>
  </sheetViews>
  <sheetFormatPr defaultColWidth="9.109375" defaultRowHeight="13.2" x14ac:dyDescent="0.25"/>
  <cols>
    <col min="1" max="1" width="23.44140625" style="9" customWidth="1"/>
    <col min="2" max="2" width="38.88671875" style="1" customWidth="1"/>
    <col min="3" max="4" width="13.109375" style="11" customWidth="1"/>
    <col min="5" max="5" width="13.6640625" style="1" customWidth="1"/>
    <col min="6" max="6" width="11.109375" style="1" hidden="1" customWidth="1"/>
    <col min="7" max="7" width="11.33203125" style="1" hidden="1" customWidth="1"/>
    <col min="8" max="9" width="12.21875" style="1" customWidth="1"/>
    <col min="10" max="10" width="36.109375" style="1" customWidth="1"/>
    <col min="11" max="16384" width="9.109375" style="1"/>
  </cols>
  <sheetData>
    <row r="1" spans="1:13" ht="12.75" customHeight="1" x14ac:dyDescent="0.25">
      <c r="B1" s="78"/>
      <c r="C1" s="78"/>
      <c r="D1" s="10"/>
      <c r="E1" s="11"/>
      <c r="F1" s="12"/>
      <c r="G1" s="11"/>
      <c r="H1" s="12" t="s">
        <v>164</v>
      </c>
      <c r="I1" s="11"/>
      <c r="J1" s="12"/>
      <c r="K1" s="11"/>
      <c r="L1" s="12"/>
      <c r="M1" s="11"/>
    </row>
    <row r="2" spans="1:13" ht="15.6" x14ac:dyDescent="0.3">
      <c r="B2" s="13"/>
      <c r="C2" s="14"/>
      <c r="D2" s="14"/>
      <c r="E2" s="11"/>
      <c r="F2" s="12"/>
      <c r="G2" s="11"/>
      <c r="H2" s="12" t="s">
        <v>0</v>
      </c>
      <c r="I2" s="11"/>
      <c r="J2" s="12"/>
      <c r="K2" s="11"/>
      <c r="L2" s="12"/>
      <c r="M2" s="11"/>
    </row>
    <row r="3" spans="1:13" x14ac:dyDescent="0.25"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E4" s="11"/>
      <c r="F4" s="11"/>
      <c r="G4" s="11"/>
      <c r="H4" s="11"/>
      <c r="I4" s="11"/>
      <c r="J4" s="11"/>
      <c r="K4" s="11"/>
      <c r="L4" s="11"/>
      <c r="M4" s="11"/>
    </row>
    <row r="5" spans="1:13" ht="42" customHeight="1" x14ac:dyDescent="0.25">
      <c r="A5" s="79" t="s">
        <v>207</v>
      </c>
      <c r="B5" s="79"/>
      <c r="C5" s="79"/>
      <c r="D5" s="79"/>
      <c r="E5" s="79"/>
      <c r="F5" s="79"/>
      <c r="G5" s="79"/>
      <c r="H5" s="79"/>
      <c r="I5" s="79"/>
      <c r="J5" s="15"/>
      <c r="K5" s="15"/>
      <c r="L5" s="15"/>
      <c r="M5" s="15"/>
    </row>
    <row r="7" spans="1:13" x14ac:dyDescent="0.25">
      <c r="C7" s="16"/>
      <c r="D7" s="16"/>
      <c r="E7" s="16"/>
      <c r="G7" s="16"/>
      <c r="I7" s="16" t="s">
        <v>1</v>
      </c>
    </row>
    <row r="8" spans="1:13" ht="129" customHeight="1" x14ac:dyDescent="0.25">
      <c r="A8" s="17" t="s">
        <v>2</v>
      </c>
      <c r="B8" s="18" t="s">
        <v>3</v>
      </c>
      <c r="C8" s="19" t="s">
        <v>206</v>
      </c>
      <c r="D8" s="19" t="s">
        <v>241</v>
      </c>
      <c r="E8" s="19" t="s">
        <v>243</v>
      </c>
      <c r="F8" s="20" t="s">
        <v>208</v>
      </c>
      <c r="G8" s="19" t="s">
        <v>222</v>
      </c>
      <c r="H8" s="20" t="s">
        <v>242</v>
      </c>
      <c r="I8" s="20" t="s">
        <v>221</v>
      </c>
    </row>
    <row r="9" spans="1:13" x14ac:dyDescent="0.25">
      <c r="A9" s="21">
        <v>1</v>
      </c>
      <c r="B9" s="21">
        <v>2</v>
      </c>
      <c r="C9" s="22">
        <v>3</v>
      </c>
      <c r="D9" s="22">
        <v>4</v>
      </c>
      <c r="E9" s="23">
        <v>5</v>
      </c>
      <c r="F9" s="23">
        <v>5</v>
      </c>
      <c r="G9" s="23">
        <v>6</v>
      </c>
      <c r="H9" s="23">
        <v>6</v>
      </c>
      <c r="I9" s="23">
        <v>7</v>
      </c>
    </row>
    <row r="10" spans="1:13" ht="26.4" x14ac:dyDescent="0.25">
      <c r="A10" s="24" t="s">
        <v>4</v>
      </c>
      <c r="B10" s="25" t="s">
        <v>5</v>
      </c>
      <c r="C10" s="26">
        <f>C11+C23+C37+C43+C45+C58+C64+C68+C78+C94+C17</f>
        <v>8200</v>
      </c>
      <c r="D10" s="26">
        <f>D11+D23+D37+D43+D45+D58+D64+D68+D78+D94+D17</f>
        <v>4193</v>
      </c>
      <c r="E10" s="26">
        <f>E11+E23+E37+E43+E45+E58+E64+E68+E78+E94+E17</f>
        <v>12393</v>
      </c>
      <c r="F10" s="26">
        <f>E10-C10</f>
        <v>4193</v>
      </c>
      <c r="G10" s="26">
        <f t="shared" ref="G10" si="0">G11+G23+G37+G43+G45+G58+G64+G68+G78+G94+G17</f>
        <v>12393</v>
      </c>
      <c r="H10" s="26">
        <f>H11+H23+H37+H43+H45+H58+H64+H68+H78+H94+H17</f>
        <v>431</v>
      </c>
      <c r="I10" s="26">
        <f>I11+I23+I37+I43+I45+I58+I64+I68+I78+I94+I17</f>
        <v>12824</v>
      </c>
    </row>
    <row r="11" spans="1:13" ht="18.75" customHeight="1" x14ac:dyDescent="0.25">
      <c r="A11" s="27" t="s">
        <v>6</v>
      </c>
      <c r="B11" s="28" t="s">
        <v>7</v>
      </c>
      <c r="C11" s="26">
        <f>C12</f>
        <v>5500</v>
      </c>
      <c r="D11" s="26">
        <f t="shared" ref="D11:I11" si="1">D12</f>
        <v>2500</v>
      </c>
      <c r="E11" s="26">
        <f t="shared" si="1"/>
        <v>8000</v>
      </c>
      <c r="F11" s="26">
        <f t="shared" ref="F11:F74" si="2">E11-C11</f>
        <v>2500</v>
      </c>
      <c r="G11" s="26">
        <f t="shared" si="1"/>
        <v>8000</v>
      </c>
      <c r="H11" s="26">
        <f t="shared" si="1"/>
        <v>0</v>
      </c>
      <c r="I11" s="26">
        <f t="shared" si="1"/>
        <v>8000</v>
      </c>
    </row>
    <row r="12" spans="1:13" ht="19.5" customHeight="1" x14ac:dyDescent="0.25">
      <c r="A12" s="29" t="s">
        <v>8</v>
      </c>
      <c r="B12" s="30" t="s">
        <v>9</v>
      </c>
      <c r="C12" s="31">
        <f>C13+C14+C15+C16</f>
        <v>5500</v>
      </c>
      <c r="D12" s="31">
        <f>E12-C12</f>
        <v>2500</v>
      </c>
      <c r="E12" s="31">
        <f t="shared" ref="E12" si="3">SUM(E13:E16)</f>
        <v>8000</v>
      </c>
      <c r="F12" s="26">
        <f t="shared" si="2"/>
        <v>2500</v>
      </c>
      <c r="G12" s="31">
        <f t="shared" ref="G12" si="4">SUM(G13:G16)</f>
        <v>8000</v>
      </c>
      <c r="H12" s="32">
        <v>0</v>
      </c>
      <c r="I12" s="32">
        <f>E12+H12</f>
        <v>8000</v>
      </c>
    </row>
    <row r="13" spans="1:13" ht="93.75" customHeight="1" x14ac:dyDescent="0.25">
      <c r="A13" s="33" t="s">
        <v>236</v>
      </c>
      <c r="B13" s="34" t="s">
        <v>10</v>
      </c>
      <c r="C13" s="31">
        <v>5500</v>
      </c>
      <c r="D13" s="31">
        <f t="shared" ref="D13:D76" si="5">E13-C13</f>
        <v>2500</v>
      </c>
      <c r="E13" s="31">
        <v>8000</v>
      </c>
      <c r="F13" s="26">
        <f t="shared" si="2"/>
        <v>2500</v>
      </c>
      <c r="G13" s="31">
        <v>8000</v>
      </c>
      <c r="H13" s="32">
        <v>0</v>
      </c>
      <c r="I13" s="32">
        <f t="shared" ref="I13:I76" si="6">E13+H13</f>
        <v>8000</v>
      </c>
    </row>
    <row r="14" spans="1:13" ht="121.5" hidden="1" customHeight="1" x14ac:dyDescent="0.25">
      <c r="A14" s="35" t="s">
        <v>11</v>
      </c>
      <c r="B14" s="36" t="s">
        <v>12</v>
      </c>
      <c r="C14" s="31">
        <v>0</v>
      </c>
      <c r="D14" s="31">
        <f t="shared" si="5"/>
        <v>0</v>
      </c>
      <c r="E14" s="31">
        <v>0</v>
      </c>
      <c r="F14" s="26">
        <f t="shared" si="2"/>
        <v>0</v>
      </c>
      <c r="G14" s="31">
        <f t="shared" ref="G14:G16" si="7">C14+F14</f>
        <v>0</v>
      </c>
      <c r="H14" s="26">
        <v>0</v>
      </c>
      <c r="I14" s="32">
        <f t="shared" si="6"/>
        <v>0</v>
      </c>
    </row>
    <row r="15" spans="1:13" ht="58.5" hidden="1" customHeight="1" x14ac:dyDescent="0.25">
      <c r="A15" s="35" t="s">
        <v>13</v>
      </c>
      <c r="B15" s="36" t="s">
        <v>14</v>
      </c>
      <c r="C15" s="31">
        <v>0</v>
      </c>
      <c r="D15" s="31">
        <f t="shared" si="5"/>
        <v>0</v>
      </c>
      <c r="E15" s="31">
        <v>0</v>
      </c>
      <c r="F15" s="26">
        <f t="shared" si="2"/>
        <v>0</v>
      </c>
      <c r="G15" s="31">
        <f t="shared" si="7"/>
        <v>0</v>
      </c>
      <c r="H15" s="26">
        <v>0</v>
      </c>
      <c r="I15" s="32">
        <f t="shared" si="6"/>
        <v>0</v>
      </c>
    </row>
    <row r="16" spans="1:13" ht="111" hidden="1" customHeight="1" x14ac:dyDescent="0.25">
      <c r="A16" s="37" t="s">
        <v>15</v>
      </c>
      <c r="B16" s="34" t="s">
        <v>16</v>
      </c>
      <c r="C16" s="31">
        <v>0</v>
      </c>
      <c r="D16" s="31">
        <f t="shared" si="5"/>
        <v>0</v>
      </c>
      <c r="E16" s="31">
        <v>0</v>
      </c>
      <c r="F16" s="26">
        <f t="shared" si="2"/>
        <v>0</v>
      </c>
      <c r="G16" s="31">
        <f t="shared" si="7"/>
        <v>0</v>
      </c>
      <c r="H16" s="26">
        <v>0</v>
      </c>
      <c r="I16" s="32">
        <f t="shared" si="6"/>
        <v>0</v>
      </c>
    </row>
    <row r="17" spans="1:9" s="4" customFormat="1" ht="59.4" customHeight="1" x14ac:dyDescent="0.25">
      <c r="A17" s="27" t="s">
        <v>17</v>
      </c>
      <c r="B17" s="28" t="s">
        <v>18</v>
      </c>
      <c r="C17" s="38">
        <f t="shared" ref="C17:G17" si="8">C18</f>
        <v>1084</v>
      </c>
      <c r="D17" s="38">
        <f t="shared" si="5"/>
        <v>0</v>
      </c>
      <c r="E17" s="38">
        <f t="shared" si="8"/>
        <v>1084</v>
      </c>
      <c r="F17" s="38">
        <f t="shared" si="2"/>
        <v>0</v>
      </c>
      <c r="G17" s="38">
        <f t="shared" si="8"/>
        <v>1084</v>
      </c>
      <c r="H17" s="38">
        <v>0</v>
      </c>
      <c r="I17" s="38">
        <f t="shared" si="6"/>
        <v>1084</v>
      </c>
    </row>
    <row r="18" spans="1:9" ht="41.25" customHeight="1" x14ac:dyDescent="0.25">
      <c r="A18" s="29" t="s">
        <v>19</v>
      </c>
      <c r="B18" s="30" t="s">
        <v>20</v>
      </c>
      <c r="C18" s="31">
        <f>C19+C20+C21</f>
        <v>1084</v>
      </c>
      <c r="D18" s="31">
        <f t="shared" si="5"/>
        <v>0</v>
      </c>
      <c r="E18" s="31">
        <f>E19+E20+E21+E22</f>
        <v>1084</v>
      </c>
      <c r="F18" s="26">
        <f t="shared" si="2"/>
        <v>0</v>
      </c>
      <c r="G18" s="31">
        <f>G19+G20+G21+G22</f>
        <v>1084</v>
      </c>
      <c r="H18" s="32">
        <v>0</v>
      </c>
      <c r="I18" s="32">
        <f t="shared" si="6"/>
        <v>1084</v>
      </c>
    </row>
    <row r="19" spans="1:9" ht="45.75" customHeight="1" x14ac:dyDescent="0.25">
      <c r="A19" s="5" t="s">
        <v>223</v>
      </c>
      <c r="B19" s="8" t="s">
        <v>21</v>
      </c>
      <c r="C19" s="31">
        <v>377</v>
      </c>
      <c r="D19" s="31">
        <f t="shared" si="5"/>
        <v>0</v>
      </c>
      <c r="E19" s="31">
        <v>377</v>
      </c>
      <c r="F19" s="26">
        <f t="shared" si="2"/>
        <v>0</v>
      </c>
      <c r="G19" s="31">
        <f>C19+F19</f>
        <v>377</v>
      </c>
      <c r="H19" s="32">
        <v>0</v>
      </c>
      <c r="I19" s="32">
        <f t="shared" si="6"/>
        <v>377</v>
      </c>
    </row>
    <row r="20" spans="1:9" ht="66" customHeight="1" x14ac:dyDescent="0.25">
      <c r="A20" s="6" t="s">
        <v>224</v>
      </c>
      <c r="B20" s="8" t="s">
        <v>22</v>
      </c>
      <c r="C20" s="31">
        <v>3</v>
      </c>
      <c r="D20" s="31">
        <f t="shared" si="5"/>
        <v>0</v>
      </c>
      <c r="E20" s="31">
        <v>3</v>
      </c>
      <c r="F20" s="26">
        <f t="shared" si="2"/>
        <v>0</v>
      </c>
      <c r="G20" s="31">
        <f t="shared" ref="G20:G22" si="9">C20+F20</f>
        <v>3</v>
      </c>
      <c r="H20" s="32">
        <v>0</v>
      </c>
      <c r="I20" s="32">
        <f t="shared" si="6"/>
        <v>3</v>
      </c>
    </row>
    <row r="21" spans="1:9" ht="69" customHeight="1" x14ac:dyDescent="0.25">
      <c r="A21" s="6" t="s">
        <v>225</v>
      </c>
      <c r="B21" s="8" t="s">
        <v>23</v>
      </c>
      <c r="C21" s="31">
        <v>704</v>
      </c>
      <c r="D21" s="31">
        <f t="shared" si="5"/>
        <v>0</v>
      </c>
      <c r="E21" s="31">
        <v>704</v>
      </c>
      <c r="F21" s="26">
        <f t="shared" si="2"/>
        <v>0</v>
      </c>
      <c r="G21" s="31">
        <f t="shared" si="9"/>
        <v>704</v>
      </c>
      <c r="H21" s="32">
        <v>0</v>
      </c>
      <c r="I21" s="32">
        <f t="shared" si="6"/>
        <v>704</v>
      </c>
    </row>
    <row r="22" spans="1:9" ht="66" hidden="1" customHeight="1" x14ac:dyDescent="0.25">
      <c r="A22" s="29" t="s">
        <v>24</v>
      </c>
      <c r="B22" s="30" t="s">
        <v>25</v>
      </c>
      <c r="C22" s="26"/>
      <c r="D22" s="31">
        <f t="shared" si="5"/>
        <v>0</v>
      </c>
      <c r="E22" s="31">
        <v>0</v>
      </c>
      <c r="F22" s="26">
        <f t="shared" si="2"/>
        <v>0</v>
      </c>
      <c r="G22" s="31">
        <f t="shared" si="9"/>
        <v>0</v>
      </c>
      <c r="H22" s="26">
        <v>0</v>
      </c>
      <c r="I22" s="32">
        <f t="shared" si="6"/>
        <v>0</v>
      </c>
    </row>
    <row r="23" spans="1:9" s="4" customFormat="1" ht="25.5" customHeight="1" x14ac:dyDescent="0.25">
      <c r="A23" s="27" t="s">
        <v>26</v>
      </c>
      <c r="B23" s="28" t="s">
        <v>27</v>
      </c>
      <c r="C23" s="38">
        <f>C24+C31+C33+C35</f>
        <v>13</v>
      </c>
      <c r="D23" s="38">
        <f t="shared" si="5"/>
        <v>0</v>
      </c>
      <c r="E23" s="38">
        <f t="shared" ref="E23" si="10">E24+E31+E33+E35</f>
        <v>13</v>
      </c>
      <c r="F23" s="38">
        <f t="shared" si="2"/>
        <v>0</v>
      </c>
      <c r="G23" s="38">
        <f t="shared" ref="G23" si="11">G24+G31+G33+G35</f>
        <v>13</v>
      </c>
      <c r="H23" s="38">
        <v>0</v>
      </c>
      <c r="I23" s="38">
        <f t="shared" si="6"/>
        <v>13</v>
      </c>
    </row>
    <row r="24" spans="1:9" s="4" customFormat="1" ht="0.75" hidden="1" customHeight="1" x14ac:dyDescent="0.25">
      <c r="A24" s="27" t="s">
        <v>28</v>
      </c>
      <c r="B24" s="28" t="s">
        <v>29</v>
      </c>
      <c r="C24" s="38">
        <f>C25+C28</f>
        <v>0</v>
      </c>
      <c r="D24" s="38">
        <f t="shared" si="5"/>
        <v>0</v>
      </c>
      <c r="E24" s="38">
        <f t="shared" ref="E24" si="12">E25+E28</f>
        <v>0</v>
      </c>
      <c r="F24" s="38">
        <f t="shared" si="2"/>
        <v>0</v>
      </c>
      <c r="G24" s="38">
        <f t="shared" ref="G24" si="13">G25+G28</f>
        <v>0</v>
      </c>
      <c r="H24" s="38">
        <v>0</v>
      </c>
      <c r="I24" s="38">
        <f t="shared" si="6"/>
        <v>0</v>
      </c>
    </row>
    <row r="25" spans="1:9" s="4" customFormat="1" ht="46.5" hidden="1" customHeight="1" x14ac:dyDescent="0.3">
      <c r="A25" s="39" t="s">
        <v>30</v>
      </c>
      <c r="B25" s="40" t="s">
        <v>31</v>
      </c>
      <c r="C25" s="41">
        <f>C26+C27</f>
        <v>0</v>
      </c>
      <c r="D25" s="38">
        <f t="shared" si="5"/>
        <v>0</v>
      </c>
      <c r="E25" s="41">
        <f t="shared" ref="E25" si="14">E26+E27</f>
        <v>0</v>
      </c>
      <c r="F25" s="38">
        <f t="shared" si="2"/>
        <v>0</v>
      </c>
      <c r="G25" s="41">
        <f t="shared" ref="G25" si="15">G26+G27</f>
        <v>0</v>
      </c>
      <c r="H25" s="38">
        <v>0</v>
      </c>
      <c r="I25" s="38">
        <f t="shared" si="6"/>
        <v>0</v>
      </c>
    </row>
    <row r="26" spans="1:9" s="4" customFormat="1" ht="44.25" hidden="1" customHeight="1" x14ac:dyDescent="0.25">
      <c r="A26" s="27" t="s">
        <v>32</v>
      </c>
      <c r="B26" s="28" t="s">
        <v>31</v>
      </c>
      <c r="C26" s="38">
        <v>0</v>
      </c>
      <c r="D26" s="38">
        <f t="shared" si="5"/>
        <v>0</v>
      </c>
      <c r="E26" s="38">
        <v>0</v>
      </c>
      <c r="F26" s="38">
        <f t="shared" si="2"/>
        <v>0</v>
      </c>
      <c r="G26" s="38">
        <f t="shared" ref="G26:G34" si="16">C26+F26</f>
        <v>0</v>
      </c>
      <c r="H26" s="38">
        <v>0</v>
      </c>
      <c r="I26" s="38">
        <f t="shared" si="6"/>
        <v>0</v>
      </c>
    </row>
    <row r="27" spans="1:9" s="4" customFormat="1" ht="56.25" hidden="1" customHeight="1" x14ac:dyDescent="0.25">
      <c r="A27" s="27" t="s">
        <v>33</v>
      </c>
      <c r="B27" s="28" t="s">
        <v>34</v>
      </c>
      <c r="C27" s="38">
        <v>0</v>
      </c>
      <c r="D27" s="38">
        <f t="shared" si="5"/>
        <v>0</v>
      </c>
      <c r="E27" s="38">
        <v>0</v>
      </c>
      <c r="F27" s="38">
        <f t="shared" si="2"/>
        <v>0</v>
      </c>
      <c r="G27" s="38">
        <f t="shared" si="16"/>
        <v>0</v>
      </c>
      <c r="H27" s="38">
        <v>0</v>
      </c>
      <c r="I27" s="38">
        <f t="shared" si="6"/>
        <v>0</v>
      </c>
    </row>
    <row r="28" spans="1:9" s="4" customFormat="1" ht="54.75" hidden="1" customHeight="1" x14ac:dyDescent="0.3">
      <c r="A28" s="39" t="s">
        <v>35</v>
      </c>
      <c r="B28" s="40" t="s">
        <v>36</v>
      </c>
      <c r="C28" s="41">
        <f>C29+C30</f>
        <v>0</v>
      </c>
      <c r="D28" s="38">
        <f t="shared" si="5"/>
        <v>0</v>
      </c>
      <c r="E28" s="41">
        <v>0</v>
      </c>
      <c r="F28" s="38">
        <f t="shared" si="2"/>
        <v>0</v>
      </c>
      <c r="G28" s="41">
        <f t="shared" ref="G28" si="17">G29+G30</f>
        <v>0</v>
      </c>
      <c r="H28" s="38">
        <v>0</v>
      </c>
      <c r="I28" s="38">
        <f t="shared" si="6"/>
        <v>0</v>
      </c>
    </row>
    <row r="29" spans="1:9" s="4" customFormat="1" ht="61.5" hidden="1" customHeight="1" x14ac:dyDescent="0.25">
      <c r="A29" s="27" t="s">
        <v>37</v>
      </c>
      <c r="B29" s="28" t="s">
        <v>38</v>
      </c>
      <c r="C29" s="38">
        <v>0</v>
      </c>
      <c r="D29" s="38">
        <f t="shared" si="5"/>
        <v>0</v>
      </c>
      <c r="E29" s="38">
        <v>0</v>
      </c>
      <c r="F29" s="38">
        <f t="shared" si="2"/>
        <v>0</v>
      </c>
      <c r="G29" s="38">
        <f t="shared" si="16"/>
        <v>0</v>
      </c>
      <c r="H29" s="38">
        <v>0</v>
      </c>
      <c r="I29" s="38">
        <f t="shared" si="6"/>
        <v>0</v>
      </c>
    </row>
    <row r="30" spans="1:9" s="4" customFormat="1" ht="65.25" hidden="1" customHeight="1" x14ac:dyDescent="0.25">
      <c r="A30" s="27" t="s">
        <v>39</v>
      </c>
      <c r="B30" s="28" t="s">
        <v>40</v>
      </c>
      <c r="C30" s="38">
        <v>0</v>
      </c>
      <c r="D30" s="38">
        <f t="shared" si="5"/>
        <v>0</v>
      </c>
      <c r="E30" s="38">
        <v>0</v>
      </c>
      <c r="F30" s="38">
        <f t="shared" si="2"/>
        <v>0</v>
      </c>
      <c r="G30" s="38">
        <f t="shared" si="16"/>
        <v>0</v>
      </c>
      <c r="H30" s="38">
        <v>0</v>
      </c>
      <c r="I30" s="38">
        <f t="shared" si="6"/>
        <v>0</v>
      </c>
    </row>
    <row r="31" spans="1:9" s="4" customFormat="1" ht="30" hidden="1" customHeight="1" x14ac:dyDescent="0.25">
      <c r="A31" s="27" t="s">
        <v>41</v>
      </c>
      <c r="B31" s="28" t="s">
        <v>42</v>
      </c>
      <c r="C31" s="38">
        <f>C32</f>
        <v>0</v>
      </c>
      <c r="D31" s="38">
        <f t="shared" si="5"/>
        <v>0</v>
      </c>
      <c r="E31" s="38">
        <v>0</v>
      </c>
      <c r="F31" s="38">
        <f t="shared" si="2"/>
        <v>0</v>
      </c>
      <c r="G31" s="38">
        <f t="shared" ref="G31" si="18">G32</f>
        <v>0</v>
      </c>
      <c r="H31" s="38">
        <v>0</v>
      </c>
      <c r="I31" s="38">
        <f t="shared" si="6"/>
        <v>0</v>
      </c>
    </row>
    <row r="32" spans="1:9" s="4" customFormat="1" ht="0.75" hidden="1" customHeight="1" x14ac:dyDescent="0.25">
      <c r="A32" s="27" t="s">
        <v>43</v>
      </c>
      <c r="B32" s="28" t="s">
        <v>42</v>
      </c>
      <c r="C32" s="38">
        <v>0</v>
      </c>
      <c r="D32" s="38">
        <f t="shared" si="5"/>
        <v>0</v>
      </c>
      <c r="E32" s="38">
        <v>0</v>
      </c>
      <c r="F32" s="38">
        <f t="shared" si="2"/>
        <v>0</v>
      </c>
      <c r="G32" s="38">
        <f t="shared" ref="G32" si="19">C32+F32</f>
        <v>0</v>
      </c>
      <c r="H32" s="38">
        <v>0</v>
      </c>
      <c r="I32" s="38">
        <f t="shared" si="6"/>
        <v>0</v>
      </c>
    </row>
    <row r="33" spans="1:9" s="4" customFormat="1" ht="17.25" customHeight="1" thickBot="1" x14ac:dyDescent="0.3">
      <c r="A33" s="27" t="s">
        <v>44</v>
      </c>
      <c r="B33" s="28" t="s">
        <v>45</v>
      </c>
      <c r="C33" s="38">
        <f>C34</f>
        <v>13</v>
      </c>
      <c r="D33" s="38">
        <f t="shared" si="5"/>
        <v>0</v>
      </c>
      <c r="E33" s="38">
        <f t="shared" ref="E33:G33" si="20">E34</f>
        <v>13</v>
      </c>
      <c r="F33" s="38">
        <f t="shared" si="2"/>
        <v>0</v>
      </c>
      <c r="G33" s="38">
        <f t="shared" si="20"/>
        <v>13</v>
      </c>
      <c r="H33" s="38">
        <v>0</v>
      </c>
      <c r="I33" s="38">
        <f t="shared" si="6"/>
        <v>13</v>
      </c>
    </row>
    <row r="34" spans="1:9" ht="18.75" customHeight="1" thickBot="1" x14ac:dyDescent="0.3">
      <c r="A34" s="7" t="s">
        <v>237</v>
      </c>
      <c r="B34" s="30" t="s">
        <v>45</v>
      </c>
      <c r="C34" s="32">
        <v>13</v>
      </c>
      <c r="D34" s="31">
        <f t="shared" si="5"/>
        <v>0</v>
      </c>
      <c r="E34" s="32">
        <v>13</v>
      </c>
      <c r="F34" s="26">
        <f t="shared" si="2"/>
        <v>0</v>
      </c>
      <c r="G34" s="32">
        <f t="shared" si="16"/>
        <v>13</v>
      </c>
      <c r="H34" s="32">
        <v>0</v>
      </c>
      <c r="I34" s="32">
        <f t="shared" si="6"/>
        <v>13</v>
      </c>
    </row>
    <row r="35" spans="1:9" ht="35.25" hidden="1" customHeight="1" x14ac:dyDescent="0.25">
      <c r="A35" s="27" t="s">
        <v>46</v>
      </c>
      <c r="B35" s="28" t="s">
        <v>47</v>
      </c>
      <c r="C35" s="38">
        <f>C36</f>
        <v>0</v>
      </c>
      <c r="D35" s="31">
        <f t="shared" si="5"/>
        <v>0</v>
      </c>
      <c r="E35" s="38">
        <f t="shared" ref="E35:G35" si="21">E36</f>
        <v>0</v>
      </c>
      <c r="F35" s="26">
        <f t="shared" si="2"/>
        <v>0</v>
      </c>
      <c r="G35" s="38">
        <f t="shared" si="21"/>
        <v>0</v>
      </c>
      <c r="H35" s="26">
        <v>0</v>
      </c>
      <c r="I35" s="32">
        <f t="shared" si="6"/>
        <v>0</v>
      </c>
    </row>
    <row r="36" spans="1:9" ht="56.25" hidden="1" customHeight="1" x14ac:dyDescent="0.25">
      <c r="A36" s="23" t="s">
        <v>48</v>
      </c>
      <c r="B36" s="34" t="s">
        <v>49</v>
      </c>
      <c r="C36" s="31">
        <v>0</v>
      </c>
      <c r="D36" s="31">
        <f t="shared" si="5"/>
        <v>0</v>
      </c>
      <c r="E36" s="31">
        <v>0</v>
      </c>
      <c r="F36" s="26">
        <f t="shared" si="2"/>
        <v>0</v>
      </c>
      <c r="G36" s="31">
        <f>C36+F36</f>
        <v>0</v>
      </c>
      <c r="H36" s="26">
        <v>0</v>
      </c>
      <c r="I36" s="32">
        <f t="shared" si="6"/>
        <v>0</v>
      </c>
    </row>
    <row r="37" spans="1:9" s="4" customFormat="1" ht="20.25" customHeight="1" x14ac:dyDescent="0.25">
      <c r="A37" s="27" t="s">
        <v>50</v>
      </c>
      <c r="B37" s="28" t="s">
        <v>51</v>
      </c>
      <c r="C37" s="38">
        <f t="shared" ref="C37:G37" si="22">C38+C40</f>
        <v>98</v>
      </c>
      <c r="D37" s="38">
        <f t="shared" si="5"/>
        <v>60</v>
      </c>
      <c r="E37" s="38">
        <f t="shared" ref="E37" si="23">E38+E40</f>
        <v>158</v>
      </c>
      <c r="F37" s="38">
        <f t="shared" si="2"/>
        <v>60</v>
      </c>
      <c r="G37" s="38">
        <f t="shared" si="22"/>
        <v>158</v>
      </c>
      <c r="H37" s="38">
        <v>0</v>
      </c>
      <c r="I37" s="38">
        <f t="shared" si="6"/>
        <v>158</v>
      </c>
    </row>
    <row r="38" spans="1:9" s="4" customFormat="1" ht="17.25" customHeight="1" thickBot="1" x14ac:dyDescent="0.3">
      <c r="A38" s="27" t="s">
        <v>52</v>
      </c>
      <c r="B38" s="28" t="s">
        <v>53</v>
      </c>
      <c r="C38" s="38">
        <f>C39</f>
        <v>94</v>
      </c>
      <c r="D38" s="38">
        <f t="shared" si="5"/>
        <v>36</v>
      </c>
      <c r="E38" s="38">
        <f t="shared" ref="E38:G38" si="24">E39</f>
        <v>130</v>
      </c>
      <c r="F38" s="38">
        <f t="shared" si="2"/>
        <v>36</v>
      </c>
      <c r="G38" s="38">
        <f t="shared" si="24"/>
        <v>130</v>
      </c>
      <c r="H38" s="38">
        <v>0</v>
      </c>
      <c r="I38" s="38">
        <f t="shared" si="6"/>
        <v>130</v>
      </c>
    </row>
    <row r="39" spans="1:9" ht="54" customHeight="1" thickBot="1" x14ac:dyDescent="0.3">
      <c r="A39" s="7" t="s">
        <v>238</v>
      </c>
      <c r="B39" s="30" t="s">
        <v>209</v>
      </c>
      <c r="C39" s="31">
        <v>94</v>
      </c>
      <c r="D39" s="31">
        <f t="shared" si="5"/>
        <v>36</v>
      </c>
      <c r="E39" s="31">
        <v>130</v>
      </c>
      <c r="F39" s="26">
        <f t="shared" si="2"/>
        <v>36</v>
      </c>
      <c r="G39" s="31">
        <f>C39+F39</f>
        <v>130</v>
      </c>
      <c r="H39" s="32">
        <v>0</v>
      </c>
      <c r="I39" s="32">
        <f t="shared" si="6"/>
        <v>130</v>
      </c>
    </row>
    <row r="40" spans="1:9" s="3" customFormat="1" ht="20.25" customHeight="1" x14ac:dyDescent="0.25">
      <c r="A40" s="29" t="s">
        <v>54</v>
      </c>
      <c r="B40" s="30" t="s">
        <v>55</v>
      </c>
      <c r="C40" s="32">
        <f>SUM(C41:C42)</f>
        <v>4</v>
      </c>
      <c r="D40" s="32">
        <f t="shared" si="5"/>
        <v>24</v>
      </c>
      <c r="E40" s="32">
        <f t="shared" ref="E40" si="25">SUM(E41:E42)</f>
        <v>28</v>
      </c>
      <c r="F40" s="32">
        <f t="shared" si="2"/>
        <v>24</v>
      </c>
      <c r="G40" s="32">
        <f t="shared" ref="G40" si="26">SUM(G41:G42)</f>
        <v>28</v>
      </c>
      <c r="H40" s="32">
        <v>0</v>
      </c>
      <c r="I40" s="32">
        <f t="shared" si="6"/>
        <v>28</v>
      </c>
    </row>
    <row r="41" spans="1:9" ht="42.75" customHeight="1" x14ac:dyDescent="0.25">
      <c r="A41" s="42" t="s">
        <v>226</v>
      </c>
      <c r="B41" s="43" t="s">
        <v>210</v>
      </c>
      <c r="C41" s="31">
        <v>4</v>
      </c>
      <c r="D41" s="31">
        <f t="shared" si="5"/>
        <v>24</v>
      </c>
      <c r="E41" s="31">
        <v>28</v>
      </c>
      <c r="F41" s="26">
        <f t="shared" si="2"/>
        <v>24</v>
      </c>
      <c r="G41" s="31">
        <f t="shared" ref="G41:G42" si="27">C41+F41</f>
        <v>28</v>
      </c>
      <c r="H41" s="32">
        <v>0</v>
      </c>
      <c r="I41" s="32">
        <f t="shared" si="6"/>
        <v>28</v>
      </c>
    </row>
    <row r="42" spans="1:9" ht="43.5" hidden="1" customHeight="1" x14ac:dyDescent="0.25">
      <c r="A42" s="42" t="s">
        <v>56</v>
      </c>
      <c r="B42" s="43" t="s">
        <v>57</v>
      </c>
      <c r="C42" s="32">
        <v>0</v>
      </c>
      <c r="D42" s="31">
        <f t="shared" si="5"/>
        <v>0</v>
      </c>
      <c r="E42" s="31">
        <v>0</v>
      </c>
      <c r="F42" s="26">
        <f t="shared" si="2"/>
        <v>0</v>
      </c>
      <c r="G42" s="31">
        <f t="shared" si="27"/>
        <v>0</v>
      </c>
      <c r="H42" s="26">
        <v>0</v>
      </c>
      <c r="I42" s="32">
        <f t="shared" si="6"/>
        <v>0</v>
      </c>
    </row>
    <row r="43" spans="1:9" s="4" customFormat="1" ht="24" customHeight="1" x14ac:dyDescent="0.25">
      <c r="A43" s="27" t="s">
        <v>58</v>
      </c>
      <c r="B43" s="28" t="s">
        <v>59</v>
      </c>
      <c r="C43" s="38">
        <f>C44</f>
        <v>5</v>
      </c>
      <c r="D43" s="38">
        <f t="shared" si="5"/>
        <v>0</v>
      </c>
      <c r="E43" s="38">
        <f t="shared" ref="E43:G43" si="28">E44</f>
        <v>5</v>
      </c>
      <c r="F43" s="38">
        <f t="shared" si="2"/>
        <v>0</v>
      </c>
      <c r="G43" s="38">
        <f t="shared" si="28"/>
        <v>5</v>
      </c>
      <c r="H43" s="38">
        <v>0</v>
      </c>
      <c r="I43" s="38">
        <f t="shared" si="6"/>
        <v>5</v>
      </c>
    </row>
    <row r="44" spans="1:9" ht="52.5" customHeight="1" x14ac:dyDescent="0.25">
      <c r="A44" s="29" t="s">
        <v>227</v>
      </c>
      <c r="B44" s="30" t="s">
        <v>60</v>
      </c>
      <c r="C44" s="31">
        <v>5</v>
      </c>
      <c r="D44" s="31">
        <f t="shared" si="5"/>
        <v>0</v>
      </c>
      <c r="E44" s="31">
        <v>5</v>
      </c>
      <c r="F44" s="26">
        <f t="shared" si="2"/>
        <v>0</v>
      </c>
      <c r="G44" s="31">
        <f t="shared" ref="G44:G47" si="29">C44+F44</f>
        <v>5</v>
      </c>
      <c r="H44" s="32">
        <v>0</v>
      </c>
      <c r="I44" s="32">
        <f t="shared" si="6"/>
        <v>5</v>
      </c>
    </row>
    <row r="45" spans="1:9" s="4" customFormat="1" ht="61.5" customHeight="1" x14ac:dyDescent="0.25">
      <c r="A45" s="27" t="s">
        <v>61</v>
      </c>
      <c r="B45" s="28" t="s">
        <v>62</v>
      </c>
      <c r="C45" s="38">
        <f>C47+C48</f>
        <v>440</v>
      </c>
      <c r="D45" s="38">
        <f t="shared" si="5"/>
        <v>313</v>
      </c>
      <c r="E45" s="38">
        <f>E47+E48</f>
        <v>753</v>
      </c>
      <c r="F45" s="38">
        <f t="shared" ref="F45:G45" si="30">F47+F48</f>
        <v>313</v>
      </c>
      <c r="G45" s="38">
        <f t="shared" si="30"/>
        <v>753</v>
      </c>
      <c r="H45" s="38">
        <v>0</v>
      </c>
      <c r="I45" s="38">
        <f t="shared" si="6"/>
        <v>753</v>
      </c>
    </row>
    <row r="46" spans="1:9" ht="68.25" hidden="1" customHeight="1" x14ac:dyDescent="0.25">
      <c r="A46" s="29" t="s">
        <v>63</v>
      </c>
      <c r="B46" s="30" t="s">
        <v>64</v>
      </c>
      <c r="C46" s="31">
        <v>0</v>
      </c>
      <c r="D46" s="31">
        <f t="shared" si="5"/>
        <v>0</v>
      </c>
      <c r="E46" s="31">
        <v>0</v>
      </c>
      <c r="F46" s="26">
        <f t="shared" si="2"/>
        <v>0</v>
      </c>
      <c r="G46" s="31">
        <v>0</v>
      </c>
      <c r="H46" s="26">
        <v>0</v>
      </c>
      <c r="I46" s="32">
        <f t="shared" si="6"/>
        <v>0</v>
      </c>
    </row>
    <row r="47" spans="1:9" ht="44.25" hidden="1" customHeight="1" x14ac:dyDescent="0.25">
      <c r="A47" s="29" t="s">
        <v>65</v>
      </c>
      <c r="B47" s="30" t="s">
        <v>66</v>
      </c>
      <c r="C47" s="31">
        <v>0</v>
      </c>
      <c r="D47" s="31">
        <f t="shared" si="5"/>
        <v>0</v>
      </c>
      <c r="E47" s="31">
        <v>0</v>
      </c>
      <c r="F47" s="26">
        <f t="shared" si="2"/>
        <v>0</v>
      </c>
      <c r="G47" s="31">
        <f t="shared" si="29"/>
        <v>0</v>
      </c>
      <c r="H47" s="26">
        <v>0</v>
      </c>
      <c r="I47" s="32">
        <f t="shared" si="6"/>
        <v>0</v>
      </c>
    </row>
    <row r="48" spans="1:9" ht="102.75" customHeight="1" x14ac:dyDescent="0.25">
      <c r="A48" s="29" t="s">
        <v>67</v>
      </c>
      <c r="B48" s="30" t="s">
        <v>68</v>
      </c>
      <c r="C48" s="31">
        <f>C49+C54+C52+C56</f>
        <v>440</v>
      </c>
      <c r="D48" s="31">
        <f t="shared" si="5"/>
        <v>313</v>
      </c>
      <c r="E48" s="31">
        <f>E49+E54+E52+E56</f>
        <v>753</v>
      </c>
      <c r="F48" s="26">
        <f t="shared" si="2"/>
        <v>313</v>
      </c>
      <c r="G48" s="31">
        <f>G49+G54+G52+G57</f>
        <v>753</v>
      </c>
      <c r="H48" s="32">
        <v>0</v>
      </c>
      <c r="I48" s="32">
        <f t="shared" si="6"/>
        <v>753</v>
      </c>
    </row>
    <row r="49" spans="1:9" ht="0.75" hidden="1" customHeight="1" x14ac:dyDescent="0.25">
      <c r="A49" s="29" t="s">
        <v>69</v>
      </c>
      <c r="B49" s="30" t="s">
        <v>70</v>
      </c>
      <c r="C49" s="32">
        <f>C50+C51</f>
        <v>0</v>
      </c>
      <c r="D49" s="31">
        <f t="shared" si="5"/>
        <v>0</v>
      </c>
      <c r="E49" s="32">
        <f t="shared" ref="E49" si="31">E50+E51</f>
        <v>0</v>
      </c>
      <c r="F49" s="26">
        <f t="shared" si="2"/>
        <v>0</v>
      </c>
      <c r="G49" s="32">
        <f t="shared" ref="G49" si="32">G50+G51</f>
        <v>0</v>
      </c>
      <c r="H49" s="32">
        <v>0</v>
      </c>
      <c r="I49" s="32">
        <f t="shared" si="6"/>
        <v>0</v>
      </c>
    </row>
    <row r="50" spans="1:9" ht="109.5" hidden="1" customHeight="1" x14ac:dyDescent="0.25">
      <c r="A50" s="29" t="s">
        <v>71</v>
      </c>
      <c r="B50" s="30" t="s">
        <v>72</v>
      </c>
      <c r="C50" s="31">
        <v>0</v>
      </c>
      <c r="D50" s="31">
        <f t="shared" si="5"/>
        <v>0</v>
      </c>
      <c r="E50" s="31">
        <v>0</v>
      </c>
      <c r="F50" s="26">
        <f t="shared" si="2"/>
        <v>0</v>
      </c>
      <c r="G50" s="31">
        <f>C50+F50</f>
        <v>0</v>
      </c>
      <c r="H50" s="32">
        <v>0</v>
      </c>
      <c r="I50" s="32">
        <f t="shared" si="6"/>
        <v>0</v>
      </c>
    </row>
    <row r="51" spans="1:9" ht="96" hidden="1" customHeight="1" x14ac:dyDescent="0.25">
      <c r="A51" s="44" t="s">
        <v>73</v>
      </c>
      <c r="B51" s="45" t="s">
        <v>74</v>
      </c>
      <c r="C51" s="31">
        <v>0</v>
      </c>
      <c r="D51" s="31">
        <f t="shared" si="5"/>
        <v>0</v>
      </c>
      <c r="E51" s="31">
        <v>0</v>
      </c>
      <c r="F51" s="26">
        <f t="shared" si="2"/>
        <v>0</v>
      </c>
      <c r="G51" s="31">
        <f t="shared" ref="G51" si="33">C51+F51</f>
        <v>0</v>
      </c>
      <c r="H51" s="32">
        <v>0</v>
      </c>
      <c r="I51" s="32">
        <f t="shared" si="6"/>
        <v>0</v>
      </c>
    </row>
    <row r="52" spans="1:9" ht="96" hidden="1" customHeight="1" x14ac:dyDescent="0.25">
      <c r="A52" s="44" t="s">
        <v>165</v>
      </c>
      <c r="B52" s="45" t="s">
        <v>166</v>
      </c>
      <c r="C52" s="31">
        <f>C53</f>
        <v>0</v>
      </c>
      <c r="D52" s="31">
        <f t="shared" si="5"/>
        <v>0</v>
      </c>
      <c r="E52" s="31">
        <f t="shared" ref="E52:G52" si="34">E53</f>
        <v>0</v>
      </c>
      <c r="F52" s="26">
        <f t="shared" si="2"/>
        <v>0</v>
      </c>
      <c r="G52" s="31">
        <f t="shared" si="34"/>
        <v>0</v>
      </c>
      <c r="H52" s="32">
        <v>0</v>
      </c>
      <c r="I52" s="32">
        <f t="shared" si="6"/>
        <v>0</v>
      </c>
    </row>
    <row r="53" spans="1:9" ht="96" hidden="1" customHeight="1" x14ac:dyDescent="0.25">
      <c r="A53" s="29" t="s">
        <v>75</v>
      </c>
      <c r="B53" s="30" t="s">
        <v>76</v>
      </c>
      <c r="C53" s="32">
        <v>0</v>
      </c>
      <c r="D53" s="31">
        <f t="shared" si="5"/>
        <v>0</v>
      </c>
      <c r="E53" s="31">
        <v>0</v>
      </c>
      <c r="F53" s="26">
        <f t="shared" si="2"/>
        <v>0</v>
      </c>
      <c r="G53" s="31">
        <f t="shared" ref="G53:G55" si="35">C53+F53</f>
        <v>0</v>
      </c>
      <c r="H53" s="32">
        <v>0</v>
      </c>
      <c r="I53" s="32">
        <f t="shared" si="6"/>
        <v>0</v>
      </c>
    </row>
    <row r="54" spans="1:9" ht="96" customHeight="1" x14ac:dyDescent="0.25">
      <c r="A54" s="29" t="s">
        <v>77</v>
      </c>
      <c r="B54" s="46" t="s">
        <v>213</v>
      </c>
      <c r="C54" s="31">
        <f t="shared" ref="C54:G54" si="36">C55</f>
        <v>160</v>
      </c>
      <c r="D54" s="31">
        <f t="shared" si="5"/>
        <v>133</v>
      </c>
      <c r="E54" s="31">
        <f t="shared" si="36"/>
        <v>293</v>
      </c>
      <c r="F54" s="26">
        <f t="shared" si="2"/>
        <v>133</v>
      </c>
      <c r="G54" s="31">
        <f t="shared" si="36"/>
        <v>293</v>
      </c>
      <c r="H54" s="32">
        <v>0</v>
      </c>
      <c r="I54" s="32">
        <f t="shared" si="6"/>
        <v>293</v>
      </c>
    </row>
    <row r="55" spans="1:9" ht="85.5" customHeight="1" x14ac:dyDescent="0.25">
      <c r="A55" s="29" t="s">
        <v>228</v>
      </c>
      <c r="B55" s="46" t="s">
        <v>213</v>
      </c>
      <c r="C55" s="32">
        <v>160</v>
      </c>
      <c r="D55" s="31">
        <f t="shared" si="5"/>
        <v>133</v>
      </c>
      <c r="E55" s="31">
        <v>293</v>
      </c>
      <c r="F55" s="26">
        <f t="shared" si="2"/>
        <v>133</v>
      </c>
      <c r="G55" s="31">
        <f t="shared" si="35"/>
        <v>293</v>
      </c>
      <c r="H55" s="32">
        <v>0</v>
      </c>
      <c r="I55" s="32">
        <f t="shared" si="6"/>
        <v>293</v>
      </c>
    </row>
    <row r="56" spans="1:9" ht="94.5" customHeight="1" x14ac:dyDescent="0.25">
      <c r="A56" s="29" t="s">
        <v>167</v>
      </c>
      <c r="B56" s="47" t="s">
        <v>214</v>
      </c>
      <c r="C56" s="31">
        <f t="shared" ref="C56:G56" si="37">C57</f>
        <v>280</v>
      </c>
      <c r="D56" s="31">
        <f t="shared" si="5"/>
        <v>180</v>
      </c>
      <c r="E56" s="31">
        <f t="shared" si="37"/>
        <v>460</v>
      </c>
      <c r="F56" s="26">
        <f t="shared" si="2"/>
        <v>180</v>
      </c>
      <c r="G56" s="31">
        <f t="shared" si="37"/>
        <v>460</v>
      </c>
      <c r="H56" s="32">
        <v>0</v>
      </c>
      <c r="I56" s="32">
        <f t="shared" si="6"/>
        <v>460</v>
      </c>
    </row>
    <row r="57" spans="1:9" ht="97.5" customHeight="1" x14ac:dyDescent="0.25">
      <c r="A57" s="23" t="s">
        <v>229</v>
      </c>
      <c r="B57" s="47" t="s">
        <v>214</v>
      </c>
      <c r="C57" s="31">
        <v>280</v>
      </c>
      <c r="D57" s="31">
        <f t="shared" si="5"/>
        <v>180</v>
      </c>
      <c r="E57" s="31">
        <v>460</v>
      </c>
      <c r="F57" s="26">
        <f t="shared" si="2"/>
        <v>180</v>
      </c>
      <c r="G57" s="31">
        <f>C57+F57</f>
        <v>460</v>
      </c>
      <c r="H57" s="32">
        <v>0</v>
      </c>
      <c r="I57" s="32">
        <f t="shared" si="6"/>
        <v>460</v>
      </c>
    </row>
    <row r="58" spans="1:9" ht="30" hidden="1" customHeight="1" x14ac:dyDescent="0.25">
      <c r="A58" s="27" t="s">
        <v>78</v>
      </c>
      <c r="B58" s="48" t="s">
        <v>79</v>
      </c>
      <c r="C58" s="38">
        <f t="shared" ref="C58:G58" si="38">SUM(C59:C63)</f>
        <v>0</v>
      </c>
      <c r="D58" s="31">
        <f t="shared" si="5"/>
        <v>0</v>
      </c>
      <c r="E58" s="38">
        <f t="shared" ref="E58" si="39">SUM(E59:E63)</f>
        <v>0</v>
      </c>
      <c r="F58" s="26">
        <f t="shared" si="2"/>
        <v>0</v>
      </c>
      <c r="G58" s="38">
        <f t="shared" si="38"/>
        <v>0</v>
      </c>
      <c r="H58" s="26">
        <v>0</v>
      </c>
      <c r="I58" s="32">
        <f t="shared" si="6"/>
        <v>0</v>
      </c>
    </row>
    <row r="59" spans="1:9" ht="42" hidden="1" customHeight="1" x14ac:dyDescent="0.25">
      <c r="A59" s="49" t="s">
        <v>80</v>
      </c>
      <c r="B59" s="50" t="s">
        <v>81</v>
      </c>
      <c r="C59" s="31">
        <v>0</v>
      </c>
      <c r="D59" s="31">
        <f t="shared" si="5"/>
        <v>0</v>
      </c>
      <c r="E59" s="31">
        <v>0</v>
      </c>
      <c r="F59" s="26">
        <f t="shared" si="2"/>
        <v>0</v>
      </c>
      <c r="G59" s="31">
        <f t="shared" ref="G59:G67" si="40">C59+F59</f>
        <v>0</v>
      </c>
      <c r="H59" s="26">
        <v>0</v>
      </c>
      <c r="I59" s="32">
        <f t="shared" si="6"/>
        <v>0</v>
      </c>
    </row>
    <row r="60" spans="1:9" ht="40.5" hidden="1" customHeight="1" x14ac:dyDescent="0.25">
      <c r="A60" s="49" t="s">
        <v>82</v>
      </c>
      <c r="B60" s="50" t="s">
        <v>83</v>
      </c>
      <c r="C60" s="31">
        <v>0</v>
      </c>
      <c r="D60" s="31">
        <f t="shared" si="5"/>
        <v>0</v>
      </c>
      <c r="E60" s="31">
        <v>0</v>
      </c>
      <c r="F60" s="26">
        <f t="shared" si="2"/>
        <v>0</v>
      </c>
      <c r="G60" s="31">
        <f t="shared" si="40"/>
        <v>0</v>
      </c>
      <c r="H60" s="26">
        <v>0</v>
      </c>
      <c r="I60" s="32">
        <f t="shared" si="6"/>
        <v>0</v>
      </c>
    </row>
    <row r="61" spans="1:9" ht="24.75" hidden="1" customHeight="1" x14ac:dyDescent="0.25">
      <c r="A61" s="49" t="s">
        <v>84</v>
      </c>
      <c r="B61" s="50" t="s">
        <v>85</v>
      </c>
      <c r="C61" s="31">
        <v>0</v>
      </c>
      <c r="D61" s="31">
        <f t="shared" si="5"/>
        <v>0</v>
      </c>
      <c r="E61" s="31">
        <v>0</v>
      </c>
      <c r="F61" s="26">
        <f t="shared" si="2"/>
        <v>0</v>
      </c>
      <c r="G61" s="31">
        <f t="shared" si="40"/>
        <v>0</v>
      </c>
      <c r="H61" s="26">
        <v>0</v>
      </c>
      <c r="I61" s="32">
        <f t="shared" si="6"/>
        <v>0</v>
      </c>
    </row>
    <row r="62" spans="1:9" ht="30" hidden="1" customHeight="1" x14ac:dyDescent="0.25">
      <c r="A62" s="49" t="s">
        <v>86</v>
      </c>
      <c r="B62" s="50" t="s">
        <v>87</v>
      </c>
      <c r="C62" s="32">
        <v>0</v>
      </c>
      <c r="D62" s="31">
        <f t="shared" si="5"/>
        <v>0</v>
      </c>
      <c r="E62" s="31">
        <v>0</v>
      </c>
      <c r="F62" s="26">
        <f t="shared" si="2"/>
        <v>0</v>
      </c>
      <c r="G62" s="31">
        <f t="shared" si="40"/>
        <v>0</v>
      </c>
      <c r="H62" s="26">
        <v>0</v>
      </c>
      <c r="I62" s="32">
        <f t="shared" si="6"/>
        <v>0</v>
      </c>
    </row>
    <row r="63" spans="1:9" ht="54" hidden="1" customHeight="1" x14ac:dyDescent="0.25">
      <c r="A63" s="49" t="s">
        <v>88</v>
      </c>
      <c r="B63" s="51" t="s">
        <v>89</v>
      </c>
      <c r="C63" s="31">
        <v>0</v>
      </c>
      <c r="D63" s="31">
        <f t="shared" si="5"/>
        <v>0</v>
      </c>
      <c r="E63" s="31">
        <v>0</v>
      </c>
      <c r="F63" s="26">
        <f t="shared" si="2"/>
        <v>0</v>
      </c>
      <c r="G63" s="31">
        <f t="shared" si="40"/>
        <v>0</v>
      </c>
      <c r="H63" s="26">
        <v>0</v>
      </c>
      <c r="I63" s="32">
        <f t="shared" si="6"/>
        <v>0</v>
      </c>
    </row>
    <row r="64" spans="1:9" s="4" customFormat="1" ht="44.25" customHeight="1" x14ac:dyDescent="0.25">
      <c r="A64" s="27" t="s">
        <v>90</v>
      </c>
      <c r="B64" s="52" t="s">
        <v>91</v>
      </c>
      <c r="C64" s="38">
        <f>C65+C66+C67</f>
        <v>60</v>
      </c>
      <c r="D64" s="38">
        <f t="shared" si="5"/>
        <v>0</v>
      </c>
      <c r="E64" s="38">
        <f t="shared" ref="E64" si="41">E65+E66+E67</f>
        <v>60</v>
      </c>
      <c r="F64" s="38">
        <f t="shared" si="2"/>
        <v>0</v>
      </c>
      <c r="G64" s="38">
        <f t="shared" ref="G64" si="42">G65+G66+G67</f>
        <v>60</v>
      </c>
      <c r="H64" s="38">
        <v>0</v>
      </c>
      <c r="I64" s="38">
        <f t="shared" si="6"/>
        <v>60</v>
      </c>
    </row>
    <row r="65" spans="1:9" ht="40.5" customHeight="1" x14ac:dyDescent="0.25">
      <c r="A65" s="53" t="s">
        <v>230</v>
      </c>
      <c r="B65" s="54" t="s">
        <v>211</v>
      </c>
      <c r="C65" s="31">
        <v>60</v>
      </c>
      <c r="D65" s="31">
        <f t="shared" si="5"/>
        <v>0</v>
      </c>
      <c r="E65" s="31">
        <v>60</v>
      </c>
      <c r="F65" s="26">
        <f t="shared" si="2"/>
        <v>0</v>
      </c>
      <c r="G65" s="31">
        <f t="shared" si="40"/>
        <v>60</v>
      </c>
      <c r="H65" s="32">
        <v>0</v>
      </c>
      <c r="I65" s="32">
        <f t="shared" si="6"/>
        <v>60</v>
      </c>
    </row>
    <row r="66" spans="1:9" ht="42" hidden="1" customHeight="1" x14ac:dyDescent="0.25">
      <c r="A66" s="55" t="s">
        <v>92</v>
      </c>
      <c r="B66" s="30" t="s">
        <v>168</v>
      </c>
      <c r="C66" s="31">
        <v>0</v>
      </c>
      <c r="D66" s="31">
        <f t="shared" si="5"/>
        <v>0</v>
      </c>
      <c r="E66" s="31">
        <v>0</v>
      </c>
      <c r="F66" s="26">
        <f t="shared" si="2"/>
        <v>0</v>
      </c>
      <c r="G66" s="31">
        <f t="shared" si="40"/>
        <v>0</v>
      </c>
      <c r="H66" s="26">
        <v>0</v>
      </c>
      <c r="I66" s="32">
        <f t="shared" si="6"/>
        <v>0</v>
      </c>
    </row>
    <row r="67" spans="1:9" ht="30" hidden="1" customHeight="1" x14ac:dyDescent="0.25">
      <c r="A67" s="53" t="s">
        <v>169</v>
      </c>
      <c r="B67" s="54" t="s">
        <v>170</v>
      </c>
      <c r="C67" s="31">
        <v>0</v>
      </c>
      <c r="D67" s="31">
        <f t="shared" si="5"/>
        <v>0</v>
      </c>
      <c r="E67" s="31">
        <v>0</v>
      </c>
      <c r="F67" s="26">
        <f t="shared" si="2"/>
        <v>0</v>
      </c>
      <c r="G67" s="31">
        <f t="shared" si="40"/>
        <v>0</v>
      </c>
      <c r="H67" s="26">
        <v>0</v>
      </c>
      <c r="I67" s="32">
        <f t="shared" si="6"/>
        <v>0</v>
      </c>
    </row>
    <row r="68" spans="1:9" s="4" customFormat="1" ht="44.4" customHeight="1" x14ac:dyDescent="0.25">
      <c r="A68" s="27" t="s">
        <v>93</v>
      </c>
      <c r="B68" s="28" t="s">
        <v>94</v>
      </c>
      <c r="C68" s="38">
        <f t="shared" ref="C68:G68" si="43">C69+C71+C73</f>
        <v>1000</v>
      </c>
      <c r="D68" s="38">
        <f t="shared" si="5"/>
        <v>1320</v>
      </c>
      <c r="E68" s="38">
        <f t="shared" ref="E68" si="44">E69+E71+E73</f>
        <v>2320</v>
      </c>
      <c r="F68" s="38">
        <f t="shared" si="2"/>
        <v>1320</v>
      </c>
      <c r="G68" s="38">
        <f t="shared" si="43"/>
        <v>2320</v>
      </c>
      <c r="H68" s="38">
        <f>H69</f>
        <v>431</v>
      </c>
      <c r="I68" s="38">
        <f>E68+H68</f>
        <v>2751</v>
      </c>
    </row>
    <row r="69" spans="1:9" ht="15.75" customHeight="1" x14ac:dyDescent="0.25">
      <c r="A69" s="29" t="s">
        <v>95</v>
      </c>
      <c r="B69" s="30" t="s">
        <v>96</v>
      </c>
      <c r="C69" s="31">
        <f t="shared" ref="C69:G69" si="45">C70</f>
        <v>1000</v>
      </c>
      <c r="D69" s="31">
        <f t="shared" si="5"/>
        <v>1320</v>
      </c>
      <c r="E69" s="31">
        <f t="shared" si="45"/>
        <v>2320</v>
      </c>
      <c r="F69" s="26">
        <f t="shared" si="2"/>
        <v>1320</v>
      </c>
      <c r="G69" s="31">
        <f t="shared" si="45"/>
        <v>2320</v>
      </c>
      <c r="H69" s="32">
        <f>H70</f>
        <v>431</v>
      </c>
      <c r="I69" s="32">
        <f t="shared" si="6"/>
        <v>2751</v>
      </c>
    </row>
    <row r="70" spans="1:9" ht="33" customHeight="1" x14ac:dyDescent="0.25">
      <c r="A70" s="29" t="s">
        <v>231</v>
      </c>
      <c r="B70" s="30" t="s">
        <v>215</v>
      </c>
      <c r="C70" s="31">
        <v>1000</v>
      </c>
      <c r="D70" s="31">
        <f t="shared" si="5"/>
        <v>1320</v>
      </c>
      <c r="E70" s="31">
        <v>2320</v>
      </c>
      <c r="F70" s="26">
        <f t="shared" si="2"/>
        <v>1320</v>
      </c>
      <c r="G70" s="31">
        <v>2320</v>
      </c>
      <c r="H70" s="32">
        <v>431</v>
      </c>
      <c r="I70" s="32">
        <f t="shared" si="6"/>
        <v>2751</v>
      </c>
    </row>
    <row r="71" spans="1:9" s="2" customFormat="1" ht="99" hidden="1" customHeight="1" x14ac:dyDescent="0.25">
      <c r="A71" s="29" t="s">
        <v>97</v>
      </c>
      <c r="B71" s="30" t="s">
        <v>98</v>
      </c>
      <c r="C71" s="31">
        <f t="shared" ref="C71:G71" si="46">C72</f>
        <v>0</v>
      </c>
      <c r="D71" s="31">
        <f t="shared" si="5"/>
        <v>0</v>
      </c>
      <c r="E71" s="31">
        <v>0</v>
      </c>
      <c r="F71" s="26">
        <f t="shared" si="2"/>
        <v>0</v>
      </c>
      <c r="G71" s="31">
        <f t="shared" si="46"/>
        <v>0</v>
      </c>
      <c r="H71" s="32">
        <v>0</v>
      </c>
      <c r="I71" s="32">
        <f t="shared" si="6"/>
        <v>0</v>
      </c>
    </row>
    <row r="72" spans="1:9" ht="105.75" hidden="1" customHeight="1" x14ac:dyDescent="0.25">
      <c r="A72" s="29" t="s">
        <v>99</v>
      </c>
      <c r="B72" s="30" t="s">
        <v>100</v>
      </c>
      <c r="C72" s="31">
        <v>0</v>
      </c>
      <c r="D72" s="31">
        <f t="shared" si="5"/>
        <v>0</v>
      </c>
      <c r="E72" s="31">
        <v>0</v>
      </c>
      <c r="F72" s="26">
        <f t="shared" si="2"/>
        <v>0</v>
      </c>
      <c r="G72" s="31">
        <f t="shared" ref="G72:G95" si="47">C72+F72</f>
        <v>0</v>
      </c>
      <c r="H72" s="32">
        <v>0</v>
      </c>
      <c r="I72" s="32">
        <f t="shared" si="6"/>
        <v>0</v>
      </c>
    </row>
    <row r="73" spans="1:9" ht="69" hidden="1" customHeight="1" x14ac:dyDescent="0.25">
      <c r="A73" s="29" t="s">
        <v>101</v>
      </c>
      <c r="B73" s="30" t="s">
        <v>171</v>
      </c>
      <c r="C73" s="31">
        <f>SUM(C74:C77)</f>
        <v>0</v>
      </c>
      <c r="D73" s="31">
        <f t="shared" si="5"/>
        <v>0</v>
      </c>
      <c r="E73" s="31">
        <v>0</v>
      </c>
      <c r="F73" s="26">
        <f t="shared" si="2"/>
        <v>0</v>
      </c>
      <c r="G73" s="31">
        <f t="shared" ref="G73" si="48">SUM(G74:G77)</f>
        <v>0</v>
      </c>
      <c r="H73" s="32">
        <v>0</v>
      </c>
      <c r="I73" s="32">
        <f t="shared" si="6"/>
        <v>0</v>
      </c>
    </row>
    <row r="74" spans="1:9" ht="68.25" hidden="1" customHeight="1" x14ac:dyDescent="0.25">
      <c r="A74" s="29" t="s">
        <v>102</v>
      </c>
      <c r="B74" s="30" t="s">
        <v>103</v>
      </c>
      <c r="C74" s="31">
        <v>0</v>
      </c>
      <c r="D74" s="31">
        <f t="shared" si="5"/>
        <v>0</v>
      </c>
      <c r="E74" s="31">
        <v>0</v>
      </c>
      <c r="F74" s="26">
        <f t="shared" si="2"/>
        <v>0</v>
      </c>
      <c r="G74" s="31">
        <f t="shared" si="47"/>
        <v>0</v>
      </c>
      <c r="H74" s="32">
        <v>0</v>
      </c>
      <c r="I74" s="32">
        <f t="shared" si="6"/>
        <v>0</v>
      </c>
    </row>
    <row r="75" spans="1:9" ht="59.25" hidden="1" customHeight="1" x14ac:dyDescent="0.25">
      <c r="A75" s="56" t="s">
        <v>104</v>
      </c>
      <c r="B75" s="57" t="s">
        <v>205</v>
      </c>
      <c r="C75" s="31">
        <v>0</v>
      </c>
      <c r="D75" s="31">
        <f t="shared" si="5"/>
        <v>0</v>
      </c>
      <c r="E75" s="31">
        <v>0</v>
      </c>
      <c r="F75" s="26">
        <f t="shared" ref="F75:F127" si="49">E75-C75</f>
        <v>0</v>
      </c>
      <c r="G75" s="31">
        <f t="shared" si="47"/>
        <v>0</v>
      </c>
      <c r="H75" s="32">
        <v>0</v>
      </c>
      <c r="I75" s="32">
        <f t="shared" si="6"/>
        <v>0</v>
      </c>
    </row>
    <row r="76" spans="1:9" ht="57" hidden="1" customHeight="1" x14ac:dyDescent="0.25">
      <c r="A76" s="56" t="s">
        <v>104</v>
      </c>
      <c r="B76" s="58" t="s">
        <v>105</v>
      </c>
      <c r="C76" s="31">
        <v>0</v>
      </c>
      <c r="D76" s="31">
        <f t="shared" si="5"/>
        <v>0</v>
      </c>
      <c r="E76" s="31">
        <v>0</v>
      </c>
      <c r="F76" s="26">
        <f t="shared" si="49"/>
        <v>0</v>
      </c>
      <c r="G76" s="31">
        <f t="shared" si="47"/>
        <v>0</v>
      </c>
      <c r="H76" s="32">
        <v>0</v>
      </c>
      <c r="I76" s="32">
        <f t="shared" si="6"/>
        <v>0</v>
      </c>
    </row>
    <row r="77" spans="1:9" ht="73.5" hidden="1" customHeight="1" x14ac:dyDescent="0.25">
      <c r="A77" s="29" t="s">
        <v>106</v>
      </c>
      <c r="B77" s="30" t="s">
        <v>107</v>
      </c>
      <c r="C77" s="31">
        <v>0</v>
      </c>
      <c r="D77" s="31">
        <f t="shared" ref="D77:D128" si="50">E77-C77</f>
        <v>0</v>
      </c>
      <c r="E77" s="31">
        <v>0</v>
      </c>
      <c r="F77" s="26">
        <f t="shared" si="49"/>
        <v>0</v>
      </c>
      <c r="G77" s="31">
        <f t="shared" si="47"/>
        <v>0</v>
      </c>
      <c r="H77" s="32">
        <v>0</v>
      </c>
      <c r="I77" s="32">
        <f t="shared" ref="I77:I127" si="51">E77+H77</f>
        <v>0</v>
      </c>
    </row>
    <row r="78" spans="1:9" s="4" customFormat="1" ht="30" customHeight="1" x14ac:dyDescent="0.25">
      <c r="A78" s="27" t="s">
        <v>108</v>
      </c>
      <c r="B78" s="48" t="s">
        <v>109</v>
      </c>
      <c r="C78" s="38">
        <f>SUM(C79:C93)</f>
        <v>0</v>
      </c>
      <c r="D78" s="38">
        <f t="shared" si="50"/>
        <v>0</v>
      </c>
      <c r="E78" s="38">
        <f t="shared" ref="E78" si="52">SUM(E79:E93)</f>
        <v>0</v>
      </c>
      <c r="F78" s="38">
        <f t="shared" si="49"/>
        <v>0</v>
      </c>
      <c r="G78" s="38">
        <f t="shared" ref="G78" si="53">SUM(G79:G93)</f>
        <v>0</v>
      </c>
      <c r="H78" s="38">
        <v>0</v>
      </c>
      <c r="I78" s="38">
        <f t="shared" si="51"/>
        <v>0</v>
      </c>
    </row>
    <row r="79" spans="1:9" ht="128.25" hidden="1" customHeight="1" x14ac:dyDescent="0.25">
      <c r="A79" s="59" t="s">
        <v>110</v>
      </c>
      <c r="B79" s="60" t="s">
        <v>111</v>
      </c>
      <c r="C79" s="31"/>
      <c r="D79" s="31">
        <f t="shared" si="50"/>
        <v>0</v>
      </c>
      <c r="E79" s="31">
        <v>0</v>
      </c>
      <c r="F79" s="26">
        <f t="shared" si="49"/>
        <v>0</v>
      </c>
      <c r="G79" s="31">
        <f t="shared" si="47"/>
        <v>0</v>
      </c>
      <c r="H79" s="26">
        <v>0</v>
      </c>
      <c r="I79" s="32">
        <f t="shared" si="51"/>
        <v>0</v>
      </c>
    </row>
    <row r="80" spans="1:9" ht="72.75" hidden="1" customHeight="1" x14ac:dyDescent="0.25">
      <c r="A80" s="55" t="s">
        <v>112</v>
      </c>
      <c r="B80" s="61" t="s">
        <v>113</v>
      </c>
      <c r="C80" s="31"/>
      <c r="D80" s="31">
        <f t="shared" si="50"/>
        <v>0</v>
      </c>
      <c r="E80" s="31">
        <v>0</v>
      </c>
      <c r="F80" s="26">
        <f t="shared" si="49"/>
        <v>0</v>
      </c>
      <c r="G80" s="31">
        <f t="shared" si="47"/>
        <v>0</v>
      </c>
      <c r="H80" s="26">
        <v>0</v>
      </c>
      <c r="I80" s="32">
        <f t="shared" si="51"/>
        <v>0</v>
      </c>
    </row>
    <row r="81" spans="1:9" ht="72.75" hidden="1" customHeight="1" x14ac:dyDescent="0.25">
      <c r="A81" s="55" t="s">
        <v>114</v>
      </c>
      <c r="B81" s="30" t="s">
        <v>115</v>
      </c>
      <c r="C81" s="31"/>
      <c r="D81" s="31">
        <f t="shared" si="50"/>
        <v>0</v>
      </c>
      <c r="E81" s="31">
        <v>0</v>
      </c>
      <c r="F81" s="26">
        <f t="shared" si="49"/>
        <v>0</v>
      </c>
      <c r="G81" s="31">
        <f t="shared" si="47"/>
        <v>0</v>
      </c>
      <c r="H81" s="26">
        <v>0</v>
      </c>
      <c r="I81" s="32">
        <f t="shared" si="51"/>
        <v>0</v>
      </c>
    </row>
    <row r="82" spans="1:9" ht="24" hidden="1" customHeight="1" x14ac:dyDescent="0.25">
      <c r="A82" s="55" t="s">
        <v>116</v>
      </c>
      <c r="B82" s="30" t="s">
        <v>117</v>
      </c>
      <c r="C82" s="31">
        <v>0</v>
      </c>
      <c r="D82" s="31">
        <f t="shared" si="50"/>
        <v>0</v>
      </c>
      <c r="E82" s="31">
        <v>0</v>
      </c>
      <c r="F82" s="26">
        <f t="shared" si="49"/>
        <v>0</v>
      </c>
      <c r="G82" s="31">
        <f t="shared" si="47"/>
        <v>0</v>
      </c>
      <c r="H82" s="26">
        <v>0</v>
      </c>
      <c r="I82" s="32">
        <f t="shared" si="51"/>
        <v>0</v>
      </c>
    </row>
    <row r="83" spans="1:9" ht="63.75" hidden="1" customHeight="1" x14ac:dyDescent="0.25">
      <c r="A83" s="55" t="s">
        <v>200</v>
      </c>
      <c r="B83" s="30" t="s">
        <v>199</v>
      </c>
      <c r="C83" s="31">
        <v>0</v>
      </c>
      <c r="D83" s="31">
        <f t="shared" si="50"/>
        <v>0</v>
      </c>
      <c r="E83" s="31">
        <v>0</v>
      </c>
      <c r="F83" s="26">
        <f t="shared" si="49"/>
        <v>0</v>
      </c>
      <c r="G83" s="31">
        <v>0</v>
      </c>
      <c r="H83" s="26">
        <v>0</v>
      </c>
      <c r="I83" s="32">
        <f t="shared" si="51"/>
        <v>0</v>
      </c>
    </row>
    <row r="84" spans="1:9" ht="39" hidden="1" customHeight="1" x14ac:dyDescent="0.25">
      <c r="A84" s="55" t="s">
        <v>118</v>
      </c>
      <c r="B84" s="30" t="s">
        <v>119</v>
      </c>
      <c r="C84" s="26"/>
      <c r="D84" s="31">
        <f t="shared" si="50"/>
        <v>0</v>
      </c>
      <c r="E84" s="31">
        <v>0</v>
      </c>
      <c r="F84" s="26">
        <f t="shared" si="49"/>
        <v>0</v>
      </c>
      <c r="G84" s="31">
        <f t="shared" si="47"/>
        <v>0</v>
      </c>
      <c r="H84" s="26">
        <v>0</v>
      </c>
      <c r="I84" s="32">
        <f t="shared" si="51"/>
        <v>0</v>
      </c>
    </row>
    <row r="85" spans="1:9" ht="46.5" hidden="1" customHeight="1" x14ac:dyDescent="0.25">
      <c r="A85" s="55" t="s">
        <v>120</v>
      </c>
      <c r="B85" s="30" t="s">
        <v>121</v>
      </c>
      <c r="C85" s="31"/>
      <c r="D85" s="31">
        <f t="shared" si="50"/>
        <v>0</v>
      </c>
      <c r="E85" s="31">
        <v>0</v>
      </c>
      <c r="F85" s="26">
        <f t="shared" si="49"/>
        <v>0</v>
      </c>
      <c r="G85" s="31">
        <f t="shared" si="47"/>
        <v>0</v>
      </c>
      <c r="H85" s="26">
        <v>0</v>
      </c>
      <c r="I85" s="32">
        <f t="shared" si="51"/>
        <v>0</v>
      </c>
    </row>
    <row r="86" spans="1:9" ht="33" hidden="1" customHeight="1" x14ac:dyDescent="0.25">
      <c r="A86" s="55" t="s">
        <v>122</v>
      </c>
      <c r="B86" s="34" t="s">
        <v>123</v>
      </c>
      <c r="C86" s="31"/>
      <c r="D86" s="31">
        <f t="shared" si="50"/>
        <v>0</v>
      </c>
      <c r="E86" s="31">
        <v>0</v>
      </c>
      <c r="F86" s="26">
        <f t="shared" si="49"/>
        <v>0</v>
      </c>
      <c r="G86" s="31">
        <f t="shared" si="47"/>
        <v>0</v>
      </c>
      <c r="H86" s="26">
        <v>0</v>
      </c>
      <c r="I86" s="32">
        <f t="shared" si="51"/>
        <v>0</v>
      </c>
    </row>
    <row r="87" spans="1:9" ht="67.5" hidden="1" customHeight="1" x14ac:dyDescent="0.25">
      <c r="A87" s="55" t="s">
        <v>124</v>
      </c>
      <c r="B87" s="30" t="s">
        <v>125</v>
      </c>
      <c r="C87" s="31"/>
      <c r="D87" s="31">
        <f t="shared" si="50"/>
        <v>0</v>
      </c>
      <c r="E87" s="31">
        <v>0</v>
      </c>
      <c r="F87" s="26">
        <f t="shared" si="49"/>
        <v>0</v>
      </c>
      <c r="G87" s="31">
        <f t="shared" si="47"/>
        <v>0</v>
      </c>
      <c r="H87" s="26">
        <v>0</v>
      </c>
      <c r="I87" s="32">
        <f t="shared" si="51"/>
        <v>0</v>
      </c>
    </row>
    <row r="88" spans="1:9" ht="31.5" hidden="1" customHeight="1" x14ac:dyDescent="0.25">
      <c r="A88" s="23" t="s">
        <v>126</v>
      </c>
      <c r="B88" s="34" t="s">
        <v>127</v>
      </c>
      <c r="C88" s="31">
        <v>0</v>
      </c>
      <c r="D88" s="31">
        <f t="shared" si="50"/>
        <v>0</v>
      </c>
      <c r="E88" s="31">
        <v>0</v>
      </c>
      <c r="F88" s="26">
        <f t="shared" si="49"/>
        <v>0</v>
      </c>
      <c r="G88" s="31">
        <f t="shared" si="47"/>
        <v>0</v>
      </c>
      <c r="H88" s="26">
        <v>0</v>
      </c>
      <c r="I88" s="32">
        <f t="shared" si="51"/>
        <v>0</v>
      </c>
    </row>
    <row r="89" spans="1:9" ht="41.25" hidden="1" customHeight="1" x14ac:dyDescent="0.25">
      <c r="A89" s="23" t="s">
        <v>128</v>
      </c>
      <c r="B89" s="34" t="s">
        <v>129</v>
      </c>
      <c r="C89" s="31">
        <v>0</v>
      </c>
      <c r="D89" s="31">
        <f t="shared" si="50"/>
        <v>0</v>
      </c>
      <c r="E89" s="31">
        <v>0</v>
      </c>
      <c r="F89" s="26">
        <f t="shared" si="49"/>
        <v>0</v>
      </c>
      <c r="G89" s="31">
        <f t="shared" si="47"/>
        <v>0</v>
      </c>
      <c r="H89" s="26">
        <v>0</v>
      </c>
      <c r="I89" s="32">
        <f t="shared" si="51"/>
        <v>0</v>
      </c>
    </row>
    <row r="90" spans="1:9" ht="66.75" hidden="1" customHeight="1" x14ac:dyDescent="0.25">
      <c r="A90" s="23" t="s">
        <v>130</v>
      </c>
      <c r="B90" s="34" t="s">
        <v>131</v>
      </c>
      <c r="C90" s="26"/>
      <c r="D90" s="31">
        <f t="shared" si="50"/>
        <v>0</v>
      </c>
      <c r="E90" s="31">
        <v>0</v>
      </c>
      <c r="F90" s="26">
        <f t="shared" si="49"/>
        <v>0</v>
      </c>
      <c r="G90" s="31">
        <f t="shared" si="47"/>
        <v>0</v>
      </c>
      <c r="H90" s="26">
        <v>0</v>
      </c>
      <c r="I90" s="32">
        <f t="shared" si="51"/>
        <v>0</v>
      </c>
    </row>
    <row r="91" spans="1:9" ht="52.5" hidden="1" customHeight="1" x14ac:dyDescent="0.25">
      <c r="A91" s="23" t="s">
        <v>132</v>
      </c>
      <c r="B91" s="34" t="s">
        <v>133</v>
      </c>
      <c r="C91" s="31">
        <v>0</v>
      </c>
      <c r="D91" s="31">
        <f t="shared" si="50"/>
        <v>0</v>
      </c>
      <c r="E91" s="31">
        <v>0</v>
      </c>
      <c r="F91" s="26">
        <f t="shared" si="49"/>
        <v>0</v>
      </c>
      <c r="G91" s="31">
        <f t="shared" si="47"/>
        <v>0</v>
      </c>
      <c r="H91" s="26">
        <v>0</v>
      </c>
      <c r="I91" s="32">
        <f t="shared" si="51"/>
        <v>0</v>
      </c>
    </row>
    <row r="92" spans="1:9" ht="78.75" hidden="1" customHeight="1" x14ac:dyDescent="0.25">
      <c r="A92" s="23" t="s">
        <v>134</v>
      </c>
      <c r="B92" s="34" t="s">
        <v>135</v>
      </c>
      <c r="C92" s="31">
        <v>0</v>
      </c>
      <c r="D92" s="31">
        <f t="shared" si="50"/>
        <v>0</v>
      </c>
      <c r="E92" s="31">
        <v>0</v>
      </c>
      <c r="F92" s="26">
        <f t="shared" si="49"/>
        <v>0</v>
      </c>
      <c r="G92" s="31">
        <f t="shared" si="47"/>
        <v>0</v>
      </c>
      <c r="H92" s="26">
        <v>0</v>
      </c>
      <c r="I92" s="32">
        <f t="shared" si="51"/>
        <v>0</v>
      </c>
    </row>
    <row r="93" spans="1:9" ht="52.5" hidden="1" customHeight="1" x14ac:dyDescent="0.25">
      <c r="A93" s="55" t="s">
        <v>136</v>
      </c>
      <c r="B93" s="30" t="s">
        <v>137</v>
      </c>
      <c r="C93" s="31">
        <v>0</v>
      </c>
      <c r="D93" s="31">
        <f t="shared" si="50"/>
        <v>0</v>
      </c>
      <c r="E93" s="31">
        <v>0</v>
      </c>
      <c r="F93" s="26">
        <f t="shared" si="49"/>
        <v>0</v>
      </c>
      <c r="G93" s="31">
        <f t="shared" si="47"/>
        <v>0</v>
      </c>
      <c r="H93" s="26">
        <v>0</v>
      </c>
      <c r="I93" s="32">
        <f t="shared" si="51"/>
        <v>0</v>
      </c>
    </row>
    <row r="94" spans="1:9" ht="30" hidden="1" customHeight="1" x14ac:dyDescent="0.25">
      <c r="A94" s="27" t="s">
        <v>138</v>
      </c>
      <c r="B94" s="28" t="s">
        <v>139</v>
      </c>
      <c r="C94" s="38">
        <f t="shared" ref="C94:G94" si="54">C95</f>
        <v>0</v>
      </c>
      <c r="D94" s="31">
        <f t="shared" si="50"/>
        <v>0</v>
      </c>
      <c r="E94" s="38">
        <f t="shared" si="54"/>
        <v>0</v>
      </c>
      <c r="F94" s="26">
        <f t="shared" si="49"/>
        <v>0</v>
      </c>
      <c r="G94" s="38">
        <f t="shared" si="54"/>
        <v>0</v>
      </c>
      <c r="H94" s="26">
        <v>0</v>
      </c>
      <c r="I94" s="32">
        <f t="shared" si="51"/>
        <v>0</v>
      </c>
    </row>
    <row r="95" spans="1:9" ht="30" hidden="1" customHeight="1" x14ac:dyDescent="0.25">
      <c r="A95" s="29" t="s">
        <v>140</v>
      </c>
      <c r="B95" s="30" t="s">
        <v>141</v>
      </c>
      <c r="C95" s="32">
        <v>0</v>
      </c>
      <c r="D95" s="31">
        <f t="shared" si="50"/>
        <v>0</v>
      </c>
      <c r="E95" s="31">
        <v>0</v>
      </c>
      <c r="F95" s="26">
        <f t="shared" si="49"/>
        <v>0</v>
      </c>
      <c r="G95" s="31">
        <f t="shared" si="47"/>
        <v>0</v>
      </c>
      <c r="H95" s="26">
        <v>0</v>
      </c>
      <c r="I95" s="32">
        <f t="shared" si="51"/>
        <v>0</v>
      </c>
    </row>
    <row r="96" spans="1:9" s="4" customFormat="1" ht="30" customHeight="1" x14ac:dyDescent="0.25">
      <c r="A96" s="27" t="s">
        <v>142</v>
      </c>
      <c r="B96" s="28" t="s">
        <v>143</v>
      </c>
      <c r="C96" s="38">
        <f>C97+C122+C124+C126</f>
        <v>18106.02</v>
      </c>
      <c r="D96" s="38">
        <f t="shared" si="50"/>
        <v>27362.501999999997</v>
      </c>
      <c r="E96" s="38">
        <f>E97+E122+E124+E126</f>
        <v>45468.521999999997</v>
      </c>
      <c r="F96" s="38">
        <f t="shared" si="49"/>
        <v>27362.501999999997</v>
      </c>
      <c r="G96" s="38">
        <f t="shared" ref="G96" si="55">G97+G122+G124+G126</f>
        <v>45468.460000000006</v>
      </c>
      <c r="H96" s="38">
        <f>H97</f>
        <v>7806.7199999999984</v>
      </c>
      <c r="I96" s="38">
        <f t="shared" si="51"/>
        <v>53275.241999999998</v>
      </c>
    </row>
    <row r="97" spans="1:9" ht="42.75" customHeight="1" x14ac:dyDescent="0.25">
      <c r="A97" s="55" t="s">
        <v>144</v>
      </c>
      <c r="B97" s="30" t="s">
        <v>145</v>
      </c>
      <c r="C97" s="31">
        <f>C98+C101+C111+C119</f>
        <v>18106.02</v>
      </c>
      <c r="D97" s="31">
        <f t="shared" si="50"/>
        <v>27362.501999999997</v>
      </c>
      <c r="E97" s="31">
        <f>E98+E101+E111+E119</f>
        <v>45468.521999999997</v>
      </c>
      <c r="F97" s="26">
        <f t="shared" si="49"/>
        <v>27362.501999999997</v>
      </c>
      <c r="G97" s="31">
        <f t="shared" ref="G97" si="56">G98+G101+G111+G119</f>
        <v>45468.460000000006</v>
      </c>
      <c r="H97" s="31">
        <f>H98+H101+H111+H119</f>
        <v>7806.7199999999984</v>
      </c>
      <c r="I97" s="31">
        <f>I98+I101+I111+I119</f>
        <v>53275.241999999998</v>
      </c>
    </row>
    <row r="98" spans="1:9" s="4" customFormat="1" ht="29.25" customHeight="1" x14ac:dyDescent="0.25">
      <c r="A98" s="62" t="s">
        <v>172</v>
      </c>
      <c r="B98" s="28" t="s">
        <v>146</v>
      </c>
      <c r="C98" s="38">
        <f>C99+C100</f>
        <v>17871.580000000002</v>
      </c>
      <c r="D98" s="38">
        <f t="shared" si="50"/>
        <v>25606.5</v>
      </c>
      <c r="E98" s="38">
        <f t="shared" ref="E98" si="57">E99+E100</f>
        <v>43478.080000000002</v>
      </c>
      <c r="F98" s="38">
        <f t="shared" si="49"/>
        <v>25606.5</v>
      </c>
      <c r="G98" s="38">
        <f t="shared" ref="G98" si="58">G99+G100</f>
        <v>43478.083000000006</v>
      </c>
      <c r="H98" s="38">
        <f>H99+H100</f>
        <v>6526.4199999999983</v>
      </c>
      <c r="I98" s="38">
        <f>E98+H98</f>
        <v>50004.5</v>
      </c>
    </row>
    <row r="99" spans="1:9" ht="41.25" customHeight="1" x14ac:dyDescent="0.25">
      <c r="A99" s="63" t="s">
        <v>239</v>
      </c>
      <c r="B99" s="64" t="s">
        <v>212</v>
      </c>
      <c r="C99" s="65">
        <v>4584.3999999999996</v>
      </c>
      <c r="D99" s="31">
        <f t="shared" si="50"/>
        <v>0</v>
      </c>
      <c r="E99" s="65">
        <v>4584.3999999999996</v>
      </c>
      <c r="F99" s="26">
        <f t="shared" si="49"/>
        <v>0</v>
      </c>
      <c r="G99" s="65">
        <v>4584.3999999999996</v>
      </c>
      <c r="H99" s="32">
        <v>0</v>
      </c>
      <c r="I99" s="32">
        <f t="shared" si="51"/>
        <v>4584.3999999999996</v>
      </c>
    </row>
    <row r="100" spans="1:9" ht="40.5" customHeight="1" x14ac:dyDescent="0.25">
      <c r="A100" s="66" t="s">
        <v>240</v>
      </c>
      <c r="B100" s="30" t="s">
        <v>216</v>
      </c>
      <c r="C100" s="31">
        <v>13287.18</v>
      </c>
      <c r="D100" s="31">
        <f t="shared" si="50"/>
        <v>25606.5</v>
      </c>
      <c r="E100" s="31">
        <v>38893.68</v>
      </c>
      <c r="F100" s="26">
        <f t="shared" si="49"/>
        <v>25606.5</v>
      </c>
      <c r="G100" s="31">
        <f>22722.681+15835.002+336</f>
        <v>38893.683000000005</v>
      </c>
      <c r="H100" s="32">
        <f>45420.1-E100</f>
        <v>6526.4199999999983</v>
      </c>
      <c r="I100" s="32">
        <f t="shared" si="51"/>
        <v>45420.1</v>
      </c>
    </row>
    <row r="101" spans="1:9" ht="42" hidden="1" customHeight="1" x14ac:dyDescent="0.25">
      <c r="A101" s="67" t="s">
        <v>173</v>
      </c>
      <c r="B101" s="28" t="s">
        <v>174</v>
      </c>
      <c r="C101" s="38">
        <f>SUM(C102:C110)</f>
        <v>0</v>
      </c>
      <c r="D101" s="31">
        <f t="shared" si="50"/>
        <v>0</v>
      </c>
      <c r="E101" s="38">
        <f t="shared" ref="E101" si="59">SUM(E102:E110)</f>
        <v>0</v>
      </c>
      <c r="F101" s="26">
        <f t="shared" si="49"/>
        <v>0</v>
      </c>
      <c r="G101" s="38">
        <f t="shared" ref="G101" si="60">SUM(G102:G110)</f>
        <v>0</v>
      </c>
      <c r="H101" s="26">
        <v>0</v>
      </c>
      <c r="I101" s="32">
        <f t="shared" si="51"/>
        <v>0</v>
      </c>
    </row>
    <row r="102" spans="1:9" ht="77.25" hidden="1" customHeight="1" x14ac:dyDescent="0.25">
      <c r="A102" s="55" t="s">
        <v>175</v>
      </c>
      <c r="B102" s="30" t="s">
        <v>176</v>
      </c>
      <c r="C102" s="32">
        <v>0</v>
      </c>
      <c r="D102" s="31">
        <f t="shared" si="50"/>
        <v>0</v>
      </c>
      <c r="E102" s="32">
        <v>0</v>
      </c>
      <c r="F102" s="26">
        <f t="shared" si="49"/>
        <v>0</v>
      </c>
      <c r="G102" s="32">
        <v>0</v>
      </c>
      <c r="H102" s="26">
        <v>0</v>
      </c>
      <c r="I102" s="32">
        <f t="shared" si="51"/>
        <v>0</v>
      </c>
    </row>
    <row r="103" spans="1:9" ht="34.5" hidden="1" customHeight="1" x14ac:dyDescent="0.25">
      <c r="A103" s="55" t="s">
        <v>177</v>
      </c>
      <c r="B103" s="30" t="s">
        <v>147</v>
      </c>
      <c r="C103" s="31">
        <v>0</v>
      </c>
      <c r="D103" s="31">
        <f t="shared" si="50"/>
        <v>0</v>
      </c>
      <c r="E103" s="31">
        <v>0</v>
      </c>
      <c r="F103" s="26">
        <f t="shared" si="49"/>
        <v>0</v>
      </c>
      <c r="G103" s="31">
        <v>0</v>
      </c>
      <c r="H103" s="26">
        <v>0</v>
      </c>
      <c r="I103" s="32">
        <f t="shared" si="51"/>
        <v>0</v>
      </c>
    </row>
    <row r="104" spans="1:9" ht="39.75" hidden="1" customHeight="1" x14ac:dyDescent="0.25">
      <c r="A104" s="55" t="s">
        <v>178</v>
      </c>
      <c r="B104" s="30" t="s">
        <v>179</v>
      </c>
      <c r="C104" s="31">
        <v>0</v>
      </c>
      <c r="D104" s="31">
        <f t="shared" si="50"/>
        <v>0</v>
      </c>
      <c r="E104" s="31">
        <v>0</v>
      </c>
      <c r="F104" s="26">
        <f t="shared" si="49"/>
        <v>0</v>
      </c>
      <c r="G104" s="31">
        <v>0</v>
      </c>
      <c r="H104" s="26">
        <v>0</v>
      </c>
      <c r="I104" s="32">
        <f t="shared" si="51"/>
        <v>0</v>
      </c>
    </row>
    <row r="105" spans="1:9" ht="50.25" hidden="1" customHeight="1" x14ac:dyDescent="0.25">
      <c r="A105" s="55" t="s">
        <v>180</v>
      </c>
      <c r="B105" s="30" t="s">
        <v>181</v>
      </c>
      <c r="C105" s="32">
        <v>0</v>
      </c>
      <c r="D105" s="31">
        <f t="shared" si="50"/>
        <v>0</v>
      </c>
      <c r="E105" s="32">
        <v>0</v>
      </c>
      <c r="F105" s="26">
        <f t="shared" si="49"/>
        <v>0</v>
      </c>
      <c r="G105" s="32">
        <v>0</v>
      </c>
      <c r="H105" s="26">
        <v>0</v>
      </c>
      <c r="I105" s="32">
        <f t="shared" si="51"/>
        <v>0</v>
      </c>
    </row>
    <row r="106" spans="1:9" ht="57" hidden="1" customHeight="1" x14ac:dyDescent="0.25">
      <c r="A106" s="68" t="s">
        <v>201</v>
      </c>
      <c r="B106" s="69" t="s">
        <v>202</v>
      </c>
      <c r="C106" s="32">
        <v>0</v>
      </c>
      <c r="D106" s="31">
        <f t="shared" si="50"/>
        <v>0</v>
      </c>
      <c r="E106" s="32">
        <v>0</v>
      </c>
      <c r="F106" s="26">
        <f t="shared" si="49"/>
        <v>0</v>
      </c>
      <c r="G106" s="32">
        <v>0</v>
      </c>
      <c r="H106" s="26">
        <v>0</v>
      </c>
      <c r="I106" s="32">
        <f t="shared" si="51"/>
        <v>0</v>
      </c>
    </row>
    <row r="107" spans="1:9" ht="42" hidden="1" customHeight="1" x14ac:dyDescent="0.25">
      <c r="A107" s="68" t="s">
        <v>203</v>
      </c>
      <c r="B107" s="69" t="s">
        <v>204</v>
      </c>
      <c r="C107" s="32">
        <v>0</v>
      </c>
      <c r="D107" s="31">
        <f t="shared" si="50"/>
        <v>0</v>
      </c>
      <c r="E107" s="32">
        <v>0</v>
      </c>
      <c r="F107" s="26">
        <f t="shared" si="49"/>
        <v>0</v>
      </c>
      <c r="G107" s="32">
        <v>0</v>
      </c>
      <c r="H107" s="26">
        <v>0</v>
      </c>
      <c r="I107" s="32">
        <f t="shared" si="51"/>
        <v>0</v>
      </c>
    </row>
    <row r="108" spans="1:9" ht="35.25" hidden="1" customHeight="1" x14ac:dyDescent="0.25">
      <c r="A108" s="55" t="s">
        <v>182</v>
      </c>
      <c r="B108" s="30" t="s">
        <v>183</v>
      </c>
      <c r="C108" s="31">
        <v>0</v>
      </c>
      <c r="D108" s="31">
        <f t="shared" si="50"/>
        <v>0</v>
      </c>
      <c r="E108" s="31">
        <v>0</v>
      </c>
      <c r="F108" s="26">
        <f t="shared" si="49"/>
        <v>0</v>
      </c>
      <c r="G108" s="31">
        <v>0</v>
      </c>
      <c r="H108" s="26">
        <v>0</v>
      </c>
      <c r="I108" s="32">
        <f t="shared" si="51"/>
        <v>0</v>
      </c>
    </row>
    <row r="109" spans="1:9" ht="69.75" hidden="1" customHeight="1" x14ac:dyDescent="0.25">
      <c r="A109" s="55" t="s">
        <v>184</v>
      </c>
      <c r="B109" s="30" t="s">
        <v>185</v>
      </c>
      <c r="C109" s="32">
        <v>0</v>
      </c>
      <c r="D109" s="31">
        <f t="shared" si="50"/>
        <v>0</v>
      </c>
      <c r="E109" s="32">
        <v>0</v>
      </c>
      <c r="F109" s="26">
        <f t="shared" si="49"/>
        <v>0</v>
      </c>
      <c r="G109" s="32">
        <v>0</v>
      </c>
      <c r="H109" s="26">
        <v>0</v>
      </c>
      <c r="I109" s="32">
        <f t="shared" si="51"/>
        <v>0</v>
      </c>
    </row>
    <row r="110" spans="1:9" ht="30" hidden="1" customHeight="1" x14ac:dyDescent="0.25">
      <c r="A110" s="55" t="s">
        <v>186</v>
      </c>
      <c r="B110" s="30" t="s">
        <v>187</v>
      </c>
      <c r="C110" s="31">
        <v>0</v>
      </c>
      <c r="D110" s="31">
        <f t="shared" si="50"/>
        <v>0</v>
      </c>
      <c r="E110" s="31">
        <v>0</v>
      </c>
      <c r="F110" s="26">
        <f t="shared" si="49"/>
        <v>0</v>
      </c>
      <c r="G110" s="31">
        <v>0</v>
      </c>
      <c r="H110" s="26">
        <v>0</v>
      </c>
      <c r="I110" s="32">
        <f t="shared" si="51"/>
        <v>0</v>
      </c>
    </row>
    <row r="111" spans="1:9" s="4" customFormat="1" ht="40.950000000000003" customHeight="1" x14ac:dyDescent="0.25">
      <c r="A111" s="67" t="s">
        <v>188</v>
      </c>
      <c r="B111" s="28" t="s">
        <v>148</v>
      </c>
      <c r="C111" s="38">
        <f>SUM(C112:C118)</f>
        <v>222.14</v>
      </c>
      <c r="D111" s="38">
        <f t="shared" si="50"/>
        <v>2.7019999999999982</v>
      </c>
      <c r="E111" s="38">
        <f t="shared" ref="E111" si="61">SUM(E112:E118)</f>
        <v>224.84199999999998</v>
      </c>
      <c r="F111" s="38">
        <f t="shared" si="49"/>
        <v>2.7019999999999982</v>
      </c>
      <c r="G111" s="38">
        <f t="shared" ref="G111" si="62">SUM(G112:G118)</f>
        <v>224.84199999999998</v>
      </c>
      <c r="H111" s="38">
        <v>0</v>
      </c>
      <c r="I111" s="38">
        <f t="shared" si="51"/>
        <v>224.84199999999998</v>
      </c>
    </row>
    <row r="112" spans="1:9" ht="52.5" customHeight="1" x14ac:dyDescent="0.25">
      <c r="A112" s="55" t="s">
        <v>232</v>
      </c>
      <c r="B112" s="30" t="s">
        <v>220</v>
      </c>
      <c r="C112" s="31">
        <v>0</v>
      </c>
      <c r="D112" s="31">
        <f t="shared" si="50"/>
        <v>2.702</v>
      </c>
      <c r="E112" s="31">
        <v>2.702</v>
      </c>
      <c r="F112" s="26">
        <f t="shared" si="49"/>
        <v>2.702</v>
      </c>
      <c r="G112" s="31">
        <v>2.702</v>
      </c>
      <c r="H112" s="32">
        <v>0</v>
      </c>
      <c r="I112" s="32">
        <f t="shared" si="51"/>
        <v>2.702</v>
      </c>
    </row>
    <row r="113" spans="1:9" ht="95.25" hidden="1" customHeight="1" x14ac:dyDescent="0.25">
      <c r="A113" s="55" t="s">
        <v>189</v>
      </c>
      <c r="B113" s="30" t="s">
        <v>190</v>
      </c>
      <c r="C113" s="31">
        <v>0</v>
      </c>
      <c r="D113" s="31">
        <f t="shared" si="50"/>
        <v>0</v>
      </c>
      <c r="E113" s="31">
        <v>0</v>
      </c>
      <c r="F113" s="26">
        <f t="shared" si="49"/>
        <v>0</v>
      </c>
      <c r="G113" s="31">
        <v>0</v>
      </c>
      <c r="H113" s="32">
        <v>0</v>
      </c>
      <c r="I113" s="32">
        <f t="shared" si="51"/>
        <v>0</v>
      </c>
    </row>
    <row r="114" spans="1:9" ht="74.25" hidden="1" customHeight="1" x14ac:dyDescent="0.25">
      <c r="A114" s="55" t="s">
        <v>191</v>
      </c>
      <c r="B114" s="30" t="s">
        <v>192</v>
      </c>
      <c r="C114" s="31">
        <v>0</v>
      </c>
      <c r="D114" s="31">
        <f t="shared" si="50"/>
        <v>0</v>
      </c>
      <c r="E114" s="31">
        <v>0</v>
      </c>
      <c r="F114" s="26">
        <f t="shared" si="49"/>
        <v>0</v>
      </c>
      <c r="G114" s="31">
        <v>0</v>
      </c>
      <c r="H114" s="32">
        <v>0</v>
      </c>
      <c r="I114" s="32">
        <f t="shared" si="51"/>
        <v>0</v>
      </c>
    </row>
    <row r="115" spans="1:9" ht="56.25" customHeight="1" x14ac:dyDescent="0.25">
      <c r="A115" s="55" t="s">
        <v>233</v>
      </c>
      <c r="B115" s="30" t="s">
        <v>217</v>
      </c>
      <c r="C115" s="32">
        <v>210.1</v>
      </c>
      <c r="D115" s="31">
        <f t="shared" si="50"/>
        <v>0</v>
      </c>
      <c r="E115" s="32">
        <v>210.1</v>
      </c>
      <c r="F115" s="26">
        <f t="shared" si="49"/>
        <v>0</v>
      </c>
      <c r="G115" s="32">
        <v>210.1</v>
      </c>
      <c r="H115" s="32">
        <v>0</v>
      </c>
      <c r="I115" s="32">
        <f t="shared" si="51"/>
        <v>210.1</v>
      </c>
    </row>
    <row r="116" spans="1:9" ht="0.75" hidden="1" customHeight="1" x14ac:dyDescent="0.25">
      <c r="A116" s="55" t="s">
        <v>193</v>
      </c>
      <c r="B116" s="30" t="s">
        <v>194</v>
      </c>
      <c r="C116" s="31">
        <v>0</v>
      </c>
      <c r="D116" s="31">
        <f t="shared" si="50"/>
        <v>0</v>
      </c>
      <c r="E116" s="31">
        <v>0</v>
      </c>
      <c r="F116" s="26">
        <f t="shared" si="49"/>
        <v>0</v>
      </c>
      <c r="G116" s="31">
        <v>0</v>
      </c>
      <c r="H116" s="32">
        <v>0</v>
      </c>
      <c r="I116" s="32">
        <f t="shared" si="51"/>
        <v>0</v>
      </c>
    </row>
    <row r="117" spans="1:9" ht="103.5" hidden="1" customHeight="1" x14ac:dyDescent="0.25">
      <c r="A117" s="55" t="s">
        <v>195</v>
      </c>
      <c r="B117" s="30" t="s">
        <v>196</v>
      </c>
      <c r="C117" s="32">
        <v>0</v>
      </c>
      <c r="D117" s="31">
        <f t="shared" si="50"/>
        <v>0</v>
      </c>
      <c r="E117" s="32">
        <v>0</v>
      </c>
      <c r="F117" s="26">
        <f t="shared" si="49"/>
        <v>0</v>
      </c>
      <c r="G117" s="32">
        <v>0</v>
      </c>
      <c r="H117" s="32">
        <v>0</v>
      </c>
      <c r="I117" s="32">
        <f t="shared" si="51"/>
        <v>0</v>
      </c>
    </row>
    <row r="118" spans="1:9" ht="48.75" customHeight="1" x14ac:dyDescent="0.25">
      <c r="A118" s="55" t="s">
        <v>234</v>
      </c>
      <c r="B118" s="30" t="s">
        <v>218</v>
      </c>
      <c r="C118" s="31">
        <v>12.04</v>
      </c>
      <c r="D118" s="31">
        <f t="shared" si="50"/>
        <v>0</v>
      </c>
      <c r="E118" s="31">
        <v>12.04</v>
      </c>
      <c r="F118" s="26">
        <f t="shared" si="49"/>
        <v>0</v>
      </c>
      <c r="G118" s="31">
        <v>12.04</v>
      </c>
      <c r="H118" s="32">
        <v>0</v>
      </c>
      <c r="I118" s="32">
        <f t="shared" si="51"/>
        <v>12.04</v>
      </c>
    </row>
    <row r="119" spans="1:9" s="4" customFormat="1" ht="30" customHeight="1" x14ac:dyDescent="0.25">
      <c r="A119" s="67" t="s">
        <v>197</v>
      </c>
      <c r="B119" s="28" t="s">
        <v>149</v>
      </c>
      <c r="C119" s="38">
        <f>SUM(C120:C121)</f>
        <v>12.3</v>
      </c>
      <c r="D119" s="38">
        <f t="shared" si="50"/>
        <v>1753.3</v>
      </c>
      <c r="E119" s="38">
        <f t="shared" ref="E119" si="63">SUM(E120:E121)</f>
        <v>1765.6</v>
      </c>
      <c r="F119" s="38">
        <f t="shared" si="49"/>
        <v>1753.3</v>
      </c>
      <c r="G119" s="38">
        <f t="shared" ref="G119" si="64">SUM(G120:G121)</f>
        <v>1765.5349999999999</v>
      </c>
      <c r="H119" s="38">
        <f>H121</f>
        <v>1280.3000000000002</v>
      </c>
      <c r="I119" s="38">
        <f>E119+H119</f>
        <v>3045.9</v>
      </c>
    </row>
    <row r="120" spans="1:9" ht="78.75" hidden="1" customHeight="1" x14ac:dyDescent="0.25">
      <c r="A120" s="55" t="s">
        <v>198</v>
      </c>
      <c r="B120" s="30" t="s">
        <v>150</v>
      </c>
      <c r="C120" s="31">
        <v>0</v>
      </c>
      <c r="D120" s="31">
        <f t="shared" si="50"/>
        <v>0</v>
      </c>
      <c r="E120" s="31">
        <v>0</v>
      </c>
      <c r="F120" s="26">
        <f t="shared" si="49"/>
        <v>0</v>
      </c>
      <c r="G120" s="31">
        <v>0</v>
      </c>
      <c r="H120" s="26">
        <v>0</v>
      </c>
      <c r="I120" s="32">
        <f t="shared" si="51"/>
        <v>0</v>
      </c>
    </row>
    <row r="121" spans="1:9" ht="47.25" customHeight="1" x14ac:dyDescent="0.25">
      <c r="A121" s="55" t="s">
        <v>235</v>
      </c>
      <c r="B121" s="30" t="s">
        <v>219</v>
      </c>
      <c r="C121" s="31">
        <v>12.3</v>
      </c>
      <c r="D121" s="31">
        <f t="shared" si="50"/>
        <v>1753.3</v>
      </c>
      <c r="E121" s="31">
        <v>1765.6</v>
      </c>
      <c r="F121" s="26">
        <f t="shared" si="49"/>
        <v>1753.3</v>
      </c>
      <c r="G121" s="31">
        <f>336+12.3+1417.235</f>
        <v>1765.5349999999999</v>
      </c>
      <c r="H121" s="32">
        <f>3045.9-E121</f>
        <v>1280.3000000000002</v>
      </c>
      <c r="I121" s="32">
        <f t="shared" si="51"/>
        <v>3045.9</v>
      </c>
    </row>
    <row r="122" spans="1:9" ht="30" hidden="1" customHeight="1" x14ac:dyDescent="0.25">
      <c r="A122" s="70" t="s">
        <v>151</v>
      </c>
      <c r="B122" s="71" t="s">
        <v>152</v>
      </c>
      <c r="C122" s="38">
        <f t="shared" ref="C122:G122" si="65">C123</f>
        <v>0</v>
      </c>
      <c r="D122" s="31">
        <f t="shared" si="50"/>
        <v>0</v>
      </c>
      <c r="E122" s="38">
        <f t="shared" si="65"/>
        <v>0</v>
      </c>
      <c r="F122" s="26">
        <f t="shared" si="49"/>
        <v>0</v>
      </c>
      <c r="G122" s="38">
        <f t="shared" si="65"/>
        <v>0</v>
      </c>
      <c r="H122" s="26">
        <v>0</v>
      </c>
      <c r="I122" s="32">
        <f t="shared" si="51"/>
        <v>0</v>
      </c>
    </row>
    <row r="123" spans="1:9" ht="30" hidden="1" customHeight="1" x14ac:dyDescent="0.25">
      <c r="A123" s="72" t="s">
        <v>153</v>
      </c>
      <c r="B123" s="73" t="s">
        <v>154</v>
      </c>
      <c r="C123" s="31">
        <v>0</v>
      </c>
      <c r="D123" s="31">
        <f t="shared" si="50"/>
        <v>0</v>
      </c>
      <c r="E123" s="31"/>
      <c r="F123" s="26">
        <f t="shared" si="49"/>
        <v>0</v>
      </c>
      <c r="G123" s="31"/>
      <c r="H123" s="26">
        <v>0</v>
      </c>
      <c r="I123" s="32">
        <f t="shared" si="51"/>
        <v>0</v>
      </c>
    </row>
    <row r="124" spans="1:9" ht="92.4" hidden="1" x14ac:dyDescent="0.25">
      <c r="A124" s="67" t="s">
        <v>155</v>
      </c>
      <c r="B124" s="28" t="s">
        <v>156</v>
      </c>
      <c r="C124" s="38">
        <f t="shared" ref="C124" si="66">C125</f>
        <v>0</v>
      </c>
      <c r="D124" s="31">
        <f t="shared" si="50"/>
        <v>0</v>
      </c>
      <c r="E124" s="38"/>
      <c r="F124" s="26">
        <f t="shared" si="49"/>
        <v>0</v>
      </c>
      <c r="G124" s="38"/>
      <c r="H124" s="26">
        <v>0</v>
      </c>
      <c r="I124" s="32">
        <f t="shared" si="51"/>
        <v>0</v>
      </c>
    </row>
    <row r="125" spans="1:9" ht="66" hidden="1" x14ac:dyDescent="0.25">
      <c r="A125" s="74" t="s">
        <v>157</v>
      </c>
      <c r="B125" s="34" t="s">
        <v>158</v>
      </c>
      <c r="C125" s="31"/>
      <c r="D125" s="31">
        <f t="shared" si="50"/>
        <v>0</v>
      </c>
      <c r="E125" s="31"/>
      <c r="F125" s="26">
        <f t="shared" si="49"/>
        <v>0</v>
      </c>
      <c r="G125" s="31"/>
      <c r="H125" s="26">
        <v>0</v>
      </c>
      <c r="I125" s="32">
        <f t="shared" si="51"/>
        <v>0</v>
      </c>
    </row>
    <row r="126" spans="1:9" ht="52.8" hidden="1" x14ac:dyDescent="0.25">
      <c r="A126" s="67" t="s">
        <v>159</v>
      </c>
      <c r="B126" s="28" t="s">
        <v>160</v>
      </c>
      <c r="C126" s="38">
        <f t="shared" ref="C126" si="67">C127</f>
        <v>0</v>
      </c>
      <c r="D126" s="31">
        <f t="shared" si="50"/>
        <v>0</v>
      </c>
      <c r="E126" s="38"/>
      <c r="F126" s="26">
        <f t="shared" si="49"/>
        <v>0</v>
      </c>
      <c r="G126" s="38"/>
      <c r="H126" s="26">
        <v>0</v>
      </c>
      <c r="I126" s="32">
        <f t="shared" si="51"/>
        <v>0</v>
      </c>
    </row>
    <row r="127" spans="1:9" ht="52.8" hidden="1" x14ac:dyDescent="0.25">
      <c r="A127" s="74" t="s">
        <v>161</v>
      </c>
      <c r="B127" s="34" t="s">
        <v>162</v>
      </c>
      <c r="C127" s="31"/>
      <c r="D127" s="31">
        <f t="shared" si="50"/>
        <v>0</v>
      </c>
      <c r="E127" s="31"/>
      <c r="F127" s="26">
        <f t="shared" si="49"/>
        <v>0</v>
      </c>
      <c r="G127" s="31"/>
      <c r="H127" s="26">
        <v>0</v>
      </c>
      <c r="I127" s="32">
        <f t="shared" si="51"/>
        <v>0</v>
      </c>
    </row>
    <row r="128" spans="1:9" s="3" customFormat="1" x14ac:dyDescent="0.25">
      <c r="A128" s="23"/>
      <c r="B128" s="25" t="s">
        <v>163</v>
      </c>
      <c r="C128" s="26">
        <f>C10+C96</f>
        <v>26306.02</v>
      </c>
      <c r="D128" s="38">
        <f t="shared" si="50"/>
        <v>31555.501999999997</v>
      </c>
      <c r="E128" s="26">
        <f>E10+E96</f>
        <v>57861.521999999997</v>
      </c>
      <c r="F128" s="26">
        <f>E128-C128</f>
        <v>31555.501999999997</v>
      </c>
      <c r="G128" s="26">
        <f>G10+G96</f>
        <v>57861.460000000006</v>
      </c>
      <c r="H128" s="26">
        <f>H10+H96</f>
        <v>8237.7199999999975</v>
      </c>
      <c r="I128" s="38">
        <f>E128+H128</f>
        <v>66099.241999999998</v>
      </c>
    </row>
    <row r="129" spans="3:9" x14ac:dyDescent="0.25">
      <c r="C129" s="75"/>
      <c r="D129" s="75"/>
      <c r="E129" s="76"/>
      <c r="F129" s="76"/>
      <c r="G129" s="76"/>
      <c r="H129" s="75"/>
      <c r="I129" s="77"/>
    </row>
    <row r="130" spans="3:9" hidden="1" x14ac:dyDescent="0.25">
      <c r="I130" s="1">
        <v>65668.2</v>
      </c>
    </row>
    <row r="131" spans="3:9" hidden="1" x14ac:dyDescent="0.25">
      <c r="E131" s="11"/>
      <c r="I131" s="11">
        <f>I128-I130</f>
        <v>431.04200000000128</v>
      </c>
    </row>
  </sheetData>
  <protectedRanges>
    <protectedRange sqref="C29" name="krista_tr_72_0_1_2_1_1"/>
    <protectedRange sqref="C16" name="krista_tr_1240_0_1_2_1"/>
  </protectedRanges>
  <autoFilter ref="A9:M128"/>
  <mergeCells count="2">
    <mergeCell ref="B1:C1"/>
    <mergeCell ref="A5:I5"/>
  </mergeCells>
  <pageMargins left="0.70866141732283472" right="0.70866141732283472" top="0" bottom="0" header="0.31496062992125984" footer="0.31496062992125984"/>
  <pageSetup paperSize="9" scale="6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MazhorovaEA</dc:creator>
  <cp:lastModifiedBy>Elena</cp:lastModifiedBy>
  <cp:lastPrinted>2018-08-02T14:00:04Z</cp:lastPrinted>
  <dcterms:created xsi:type="dcterms:W3CDTF">2016-12-29T11:56:02Z</dcterms:created>
  <dcterms:modified xsi:type="dcterms:W3CDTF">2018-08-03T11:14:21Z</dcterms:modified>
</cp:coreProperties>
</file>