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300" yWindow="-15" windowWidth="10755" windowHeight="9705"/>
  </bookViews>
  <sheets>
    <sheet name="правильно 2017" sheetId="2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40" i="2"/>
  <c r="F39" s="1"/>
  <c r="G168"/>
  <c r="F58"/>
  <c r="F57" s="1"/>
  <c r="F187"/>
  <c r="F175"/>
  <c r="F171"/>
  <c r="F169" s="1"/>
  <c r="F168" s="1"/>
  <c r="F165"/>
  <c r="F164" s="1"/>
  <c r="F159"/>
  <c r="F157" s="1"/>
  <c r="F156" s="1"/>
  <c r="F155" s="1"/>
  <c r="F105"/>
  <c r="F104" s="1"/>
  <c r="F99"/>
  <c r="F98"/>
  <c r="G69"/>
  <c r="F66"/>
  <c r="F59"/>
  <c r="F47"/>
  <c r="F46" s="1"/>
  <c r="F56"/>
  <c r="F55" s="1"/>
  <c r="F42"/>
  <c r="F38" s="1"/>
  <c r="F37" s="1"/>
  <c r="F44"/>
  <c r="F41" s="1"/>
  <c r="F170" l="1"/>
  <c r="F97"/>
  <c r="F54"/>
  <c r="G17"/>
  <c r="F20"/>
  <c r="F23"/>
  <c r="F189" l="1"/>
  <c r="F180"/>
  <c r="F179" s="1"/>
  <c r="F178" s="1"/>
  <c r="G175"/>
  <c r="G163"/>
  <c r="F151"/>
  <c r="F149"/>
  <c r="F148" s="1"/>
  <c r="F146"/>
  <c r="F145" s="1"/>
  <c r="F143"/>
  <c r="F142" s="1"/>
  <c r="G141"/>
  <c r="F138"/>
  <c r="F135"/>
  <c r="F134" s="1"/>
  <c r="F133" s="1"/>
  <c r="F130"/>
  <c r="F129" s="1"/>
  <c r="F128" s="1"/>
  <c r="F124"/>
  <c r="F122"/>
  <c r="G118"/>
  <c r="F116"/>
  <c r="F109"/>
  <c r="F108" s="1"/>
  <c r="F102"/>
  <c r="F101" s="1"/>
  <c r="G94"/>
  <c r="F91"/>
  <c r="F89"/>
  <c r="F88" s="1"/>
  <c r="F84"/>
  <c r="F83" s="1"/>
  <c r="F79"/>
  <c r="F78" s="1"/>
  <c r="G75"/>
  <c r="G68"/>
  <c r="F68"/>
  <c r="F65" s="1"/>
  <c r="G67"/>
  <c r="F61"/>
  <c r="F50"/>
  <c r="F49" s="1"/>
  <c r="F48" s="1"/>
  <c r="F35"/>
  <c r="F32"/>
  <c r="F30" s="1"/>
  <c r="G30"/>
  <c r="F27"/>
  <c r="F26" s="1"/>
  <c r="G21"/>
  <c r="F18"/>
  <c r="F17" s="1"/>
  <c r="F16" s="1"/>
  <c r="G16"/>
  <c r="G15" l="1"/>
  <c r="F100"/>
  <c r="F173"/>
  <c r="F172" s="1"/>
  <c r="F115"/>
  <c r="F113" s="1"/>
  <c r="F153"/>
  <c r="F152" s="1"/>
  <c r="F186"/>
  <c r="F185" s="1"/>
  <c r="F177"/>
  <c r="F77"/>
  <c r="F76" s="1"/>
  <c r="F111"/>
  <c r="F110" s="1"/>
  <c r="F126"/>
  <c r="F125" s="1"/>
  <c r="F181"/>
  <c r="F96"/>
  <c r="F95" s="1"/>
  <c r="F22"/>
  <c r="F21" s="1"/>
  <c r="F119"/>
  <c r="F137"/>
  <c r="G71"/>
  <c r="G70" s="1"/>
  <c r="G72"/>
  <c r="G74"/>
  <c r="G73" s="1"/>
  <c r="F87"/>
  <c r="F86" s="1"/>
  <c r="F132"/>
  <c r="F82"/>
  <c r="F81" s="1"/>
  <c r="F72"/>
  <c r="F71" s="1"/>
  <c r="F74"/>
  <c r="F73" s="1"/>
  <c r="F92"/>
  <c r="F121"/>
  <c r="F120" s="1"/>
  <c r="F140"/>
  <c r="F139" s="1"/>
  <c r="F190"/>
  <c r="F70" l="1"/>
  <c r="F162"/>
  <c r="F161" s="1"/>
  <c r="F160" s="1"/>
  <c r="F174"/>
  <c r="F94"/>
  <c r="F114"/>
  <c r="F53"/>
  <c r="F36" s="1"/>
  <c r="I37"/>
  <c r="F118"/>
  <c r="G66"/>
  <c r="F183"/>
  <c r="F184"/>
  <c r="I22"/>
  <c r="I52" l="1"/>
  <c r="F15"/>
  <c r="F163"/>
  <c r="G65"/>
  <c r="F64"/>
  <c r="I65"/>
  <c r="F63" l="1"/>
  <c r="F62" s="1"/>
  <c r="G64"/>
  <c r="G63" s="1"/>
  <c r="G62" s="1"/>
  <c r="G192" s="1"/>
  <c r="G13" l="1"/>
  <c r="G14"/>
  <c r="F192"/>
  <c r="F14" s="1"/>
  <c r="F13" l="1"/>
</calcChain>
</file>

<file path=xl/sharedStrings.xml><?xml version="1.0" encoding="utf-8"?>
<sst xmlns="http://schemas.openxmlformats.org/spreadsheetml/2006/main" count="374" uniqueCount="171">
  <si>
    <t>за счет субвенций</t>
  </si>
  <si>
    <t>раздел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</si>
  <si>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</si>
  <si>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</si>
  <si>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</si>
  <si>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</si>
  <si>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</si>
  <si>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</si>
  <si>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Социальная политика</t>
  </si>
  <si>
    <t>Пенсионное обеспечение</t>
  </si>
  <si>
    <t xml:space="preserve">                                                                                                                                                                   </t>
  </si>
  <si>
    <t>.0113</t>
  </si>
  <si>
    <t>.0314</t>
  </si>
  <si>
    <t>.0502</t>
  </si>
  <si>
    <t>.1101</t>
  </si>
  <si>
    <t>Прочая закупка товаров, работ и услуг для государственных (муниципальных) нужд</t>
  </si>
  <si>
    <t>2017 год</t>
  </si>
  <si>
    <t>Наименование</t>
  </si>
  <si>
    <t>подраздел</t>
  </si>
  <si>
    <t>целевая статья</t>
  </si>
  <si>
    <t>вид расхода</t>
  </si>
  <si>
    <t>Всего</t>
  </si>
  <si>
    <t>Администрация сельского поселения Зайцева Речка</t>
  </si>
  <si>
    <t>0000000000</t>
  </si>
  <si>
    <t>Функционирование высшего должностного лица субьекта Российской Федерации и муниципального образования</t>
  </si>
  <si>
    <t>Ведомственная целевая программа "Обеспечение реализации отдельных полномочий администрации сельского поселения Зайцева Речка на 2017 -2019гг."</t>
  </si>
  <si>
    <t>50.0.00.00000</t>
  </si>
  <si>
    <t>Расходы на содержаниеи главы поселения в рамках ведомственной целевой программа "Обеспечение реализации отдельных  полномочий администрации с.п. Зайцева Речка на 2017 -2019 годы"</t>
  </si>
  <si>
    <t>50.0.00.02030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</si>
  <si>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</si>
  <si>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субьектов  Российской Федерации , местных администраций</t>
  </si>
  <si>
    <t>Расходы на обеспечение функций органов местного самоуправления (Администрация поселения) в рамках ведомственной целевой программы "Обеспечение реализации отдельных  полномочий администрации с.п. Зайцева Речка на 2017 -2019 годы"</t>
  </si>
  <si>
    <t>50.0.00.02040</t>
  </si>
  <si>
    <t>Иные выплаты персоналу государственных (муниципальных) органов, за исключением фонда оплаты труда</t>
  </si>
  <si>
    <t xml:space="preserve"> Закупка товаров, работ и услуг для обеспечения государственных (муниципальных) нужд</t>
  </si>
  <si>
    <t>50.0.00.02400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</si>
  <si>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в2017 -2019 годы."</t>
  </si>
  <si>
    <t>57.0.00.00000</t>
  </si>
  <si>
    <t>Расходы на реализацию мероприятий ведомственной целевой программы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2016-2018 годы."(содержание работников ОМС района)</t>
  </si>
  <si>
    <t>57.0.00.89240</t>
  </si>
  <si>
    <t>Межбюджетные трансферты</t>
  </si>
  <si>
    <t>Иные межбюджетные трансферты</t>
  </si>
  <si>
    <t>Резервные фонды</t>
  </si>
  <si>
    <t>Ведомственная целевая программа "Организация бюджетного процесса в сельском поселении Зайцева Речка на 2016-2018 годы"</t>
  </si>
  <si>
    <t>51.0.00.00000</t>
  </si>
  <si>
    <t>Резервный фонд в рамках ведомственной целевой программы «Организация бюджетного процесса в администрации с.п. Зайцева Речка на 2017 -2019гг.».</t>
  </si>
  <si>
    <t>51.0.00.20610</t>
  </si>
  <si>
    <t>Иные бюджетные ассигнования</t>
  </si>
  <si>
    <t>Резервные средства</t>
  </si>
  <si>
    <t>Другие общегосударственные вопросы</t>
  </si>
  <si>
    <t>Расходы на обеспечение функций органов местного самоуправления (Администрация поселения) в рамках ведомственной целевой программа "Обеспечение реализации отдельных  полномочий администрации с.п. Зайцева Речка на 2017 -2019 годы"</t>
  </si>
  <si>
    <t>Муниципальная программа «Развитие муниципальной службы в сельском поселении Зайцева Речка на 2017–2021 годы»"</t>
  </si>
  <si>
    <t>42.0.00.00000</t>
  </si>
  <si>
    <t>Расходы на  реализациюо сновного мероприятия - плана подготовки, переподготовки, повышения квалификации и обучающих семинаров муниципальных служащих администрации поселения в рамках муниципальной  программы «Развитие муниципальной службы в сельском поселении Зайцева Речка на 2017–2021 годы» (бюджет поселения)</t>
  </si>
  <si>
    <t>42.0.01.00000</t>
  </si>
  <si>
    <t>42.0.01.02400</t>
  </si>
  <si>
    <t>50.0.00.09999</t>
  </si>
  <si>
    <t>Условно утвержденные расходы</t>
  </si>
  <si>
    <t>Ведомственная целевая программа "Осуществление материально-технического обеспечения деятельности органов местного самоуправления Зайцева Речка на 2017 -2019гг."</t>
  </si>
  <si>
    <t>52.0.00.00000</t>
  </si>
  <si>
    <t>Расходы на обеспечение деятельности муниципального учреждения в рамках ведомственной целевой программы "Осуществление материально-технического обеспечения деятельности органов местного самоуправления с.п. Зайцева Речка на 2017 -2019гг."</t>
  </si>
  <si>
    <t>52.0.00.00590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</si>
  <si>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</si>
  <si>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56.0.00.00000</t>
  </si>
  <si>
    <t>Реализация мероприятий на благоустройство, санитарной очистки территории поселения в рамках ВЦП "Мероприятия в области жилищно- коммунального хозяйства в сельском поселении Зайцева Речка на 2016-2018 гг"</t>
  </si>
  <si>
    <t>56.0.00.20605</t>
  </si>
  <si>
    <t>Мобилизационная и вневойсковая подготовка</t>
  </si>
  <si>
    <t>Ведомственная целевая программа "Обеспечение реализации отдельных полномочий администрации сельского поселения Зайцева Речка на 2017 -2019 гг."</t>
  </si>
  <si>
    <t>Субвенции на осуществление первичного воинского учета на территориях, где отсутствуют военные комиссариаты, (федеральный бюджет), в рамках ведомственной целевой программы  "Обеспечение реализации отдельных   полномочий администрации  сельского поселения Зайцева Речка на 2017 -2019 гг"</t>
  </si>
  <si>
    <t>50.0.00.51180</t>
  </si>
  <si>
    <t xml:space="preserve"> Закупка товаров, работ и услуг для государственных (муниципальных) нужд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</si>
  <si>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</si>
  <si>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 полномочий администрации  сельского поселения Зайцева Речка на 2017 -2019 гг."</t>
  </si>
  <si>
    <t>50.0.00.D9300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</si>
  <si>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</si>
  <si>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"Организация и обеспечение мероприятий в сфере гражданской обороны, пожарной безопасности и защиты населения и территорий с.п. Зайцева Речка от чрезвычайных ситуаций на 2017 -2019 годы"</t>
  </si>
  <si>
    <t>55.0.00.00000</t>
  </si>
  <si>
    <t>Реализация мероприятий программы в рамках ведомственной программы "Организация и обеспечение мероприятий в сфере гражданской обороны, пожарной безопасности и защиты населения и территорий с.п. Зайцева Речка от чрезвычайных ситуаций на 2017 -2019 годы"</t>
  </si>
  <si>
    <t>55.0.00.99990</t>
  </si>
  <si>
    <t>Обеспечение пожарной безопасности</t>
  </si>
  <si>
    <t xml:space="preserve">Ведомственная целевая программа «Управление муниципальным имуществом на территории с.п. Зайцева Речка на 2017-2019 гг» </t>
  </si>
  <si>
    <t>58.0.00.00000</t>
  </si>
  <si>
    <t>Расходы на реализацию мероприятий по обеспечению страховой защиты мущества сельского поселения Зайцева Речка» в рамках  ведомственной целевой программы «Управление муниципальным имуществом на территории с.п. Зайцева Речка на 2017-2019  гг"</t>
  </si>
  <si>
    <t>58.0.00.99990</t>
  </si>
  <si>
    <t>Другие вопросы в области национальной безопасности и правоохранительной деятельности</t>
  </si>
  <si>
    <t xml:space="preserve">Муниципальная  программа «Профилактика правонарушений в сфере общественного порядка в сельском поселении Зайцева Речка на 2014-2020 годы»
</t>
  </si>
  <si>
    <t>41.0.00.00000</t>
  </si>
  <si>
    <t xml:space="preserve">
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с.п. Зайцева Речка на 2014-2020 годы» (бюджет поселения)</t>
  </si>
  <si>
    <t>41.0.01.S2300</t>
  </si>
  <si>
    <t>Иные межбюджетные трансферты для создания условий для деятельности народных дружин  в рамках муниципальной  программы «Профилактика правонарушений в сфере общественного порядка в с.п. Зайцева Речка на 2014-2020 годы» (бюджет округа)</t>
  </si>
  <si>
    <t>41.0.01.82300</t>
  </si>
  <si>
    <t>Внепрограмные расходы в с.п. Зайцева Речка на 2017 -2019 годы</t>
  </si>
  <si>
    <t>70.0.00.00000</t>
  </si>
  <si>
    <t>Расходы на реализацию мероприятий по содействию трудоустройства граждан в рамках подпрограммы "Содействие трудоустройству граждан" в рамках государственной программы "Содействие занятости населения в ХМАО-Югре на 2014-2020 годы" с.п. Зайцева Речка</t>
  </si>
  <si>
    <t>70.0.00.99990</t>
  </si>
  <si>
    <t>70.0.00.85060</t>
  </si>
  <si>
    <t>Дорожное хозяйство (дорожные фонды)</t>
  </si>
  <si>
    <t>Расходы на реализацию основного мероприятия "Содержание муниципальных внутрипоселковых автомобильных дорог" муниципальной программы «Развитие транспортной системы с.п. Зайцева Речка на 2014-2020 годы»</t>
  </si>
  <si>
    <t>40.0.01.99990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</si>
  <si>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2016 -2018  год"</t>
  </si>
  <si>
    <t>Расходы на реализацию основного мероприятия "Ремонт муниципальных внутрипоселковых автомобильных дорог" муниципальной программы «Развитие транспортной системы с.п. Зайцева Речка на 2014-2020 годы»</t>
  </si>
  <si>
    <t>40.0.01.82390</t>
  </si>
  <si>
    <t>Связь и информатика</t>
  </si>
  <si>
    <t xml:space="preserve">Ведомственная целевая программа "Мероприятия в области жилищно- коммунального хозяйства в сельском поселении Зайцева Речка на 2017 -2019 годы" </t>
  </si>
  <si>
    <t>Реализация мероприятий расходов на обеспечение деятельности учреждения (РРЛ) в рамках ведомственной целевой программы"Мероприятия в области жилищно- коммунального хозяйства в сельском поселении Зайцева Речка на 2017 -2019 годы"</t>
  </si>
  <si>
    <t>56.0.00.20600</t>
  </si>
  <si>
    <t>Другие вопросы в области национальной экономики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</si>
  <si>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в2017 -2019 год"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</si>
  <si>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 "Обеспечение доступным и комфортным жильем жителей Нижневартовского района  в 2014 – 2020 годах"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2017 -2019 гг."</t>
  </si>
  <si>
    <t>57.0.00.89090</t>
  </si>
  <si>
    <t>Жилищное хозяйство</t>
  </si>
  <si>
    <t xml:space="preserve">Ведомственная целевая программа "Мероприятия в области жилищно- коммунального хозяйства в сельском поселении Зайцева Речка на 2017 -2019 годы"  </t>
  </si>
  <si>
    <t>Реализация мероприятий компенсаций выпадающих доходов организациям, предоставляющим населению жилищные услуги по тарифам, не обеспечивающим возмещение издержек в рамках ведомственной целевой программы"Мероприятия в области жилищно- коммунального хозяйства в сельском поселении Зайцева Речка на 2017 -2019 годы"</t>
  </si>
  <si>
    <t>56.0.00.20601</t>
  </si>
  <si>
    <t xml:space="preserve"> Ведомственная целевая  программа «Управление муниципальным имуществом на территории сельского поселения Зайцева Речка на 2017 -2019гг год» реализация подпрограммы по развитию земельных и имущественных отношений на территории сельского поселения Зайцева Речка</t>
  </si>
  <si>
    <t>Подпрограмма «Развитие земельных и имущественных отношений на территории сельского поселения Зайцева Речка» в рамках  ведомственной целевой  программы «Управление муниципальным имуществом на территории с.п. Зайцева Речка на 2017 -2019 годы» (БТИ)</t>
  </si>
  <si>
    <t>58.0.00.99991</t>
  </si>
  <si>
    <t>Иные межбюджетные трансферты из бюджета поселения бюджету муниципального района на  реализацию части полномочий по решению вопросов местного значения в соответствии с заключенными соглашениями в рамках Муниципальной программы района  "Обеспечение доступным и комфортным жильем жителей Нижневартовского района  в 2014 – 2020 годах" в рамках ведомственной целевой программы 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 2016-2018 гг."</t>
  </si>
  <si>
    <t>Коммунальное хозяйство</t>
  </si>
  <si>
    <t>Ведомственная целевая программа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2017 -2019 год"</t>
  </si>
  <si>
    <t xml:space="preserve"> Иные межбюджетные трансферты из бюджета поселения бюджету муниципального района на реализацию мероприятий  по подготовке объектов жилищно-коммунального хозяйства и социальной сферы к работе в осенне зимний период в рамках подпрограммы "Создание условий для обеспеченгия качественными коммунальными услугами" муниципальной программы района "Развитие жилищно-коммунального комплекса и повышение энергитической эффективности в Нижневартовском районе на 2014-2020гг"в рамках ВЦП "Эффективное использование межбюджетных трансфертов, передаваемых из бюджета сельского поселения Зайцева Речка в бюджет Нижневартовского района, на исполнение делегированных полномочий в  2017 -2019 годы."</t>
  </si>
  <si>
    <t>57.0.00.89020</t>
  </si>
  <si>
    <t>Благоустройство</t>
  </si>
  <si>
    <t>Реализация мероприятий по уличному освещению в рамках ведомственной целевой программы"Мероприятия в области жилищно- коммунального хозяйства в сельском поселении Зайцева Речка на 2017 -2019 год"</t>
  </si>
  <si>
    <t>56.0.00.20602</t>
  </si>
  <si>
    <t>Реализация мероприятий комплексного благоустройства  (субсидия НО "Югорский фонд кап. ремонта) в  рамках ведомственной целевой программы"Мероприятия в области жилищно- коммунального хозяйства в сельском поселении Зайцева Речка на 2017 -2019  годы"</t>
  </si>
  <si>
    <t>56.0.00.20603</t>
  </si>
  <si>
    <t>Реализация мероприятий расходов на отлов собак и дезинсекцию в рамках ведомственной целевой программы"Мероприятия в области жилищно- коммунального хозяйства в сельском поселении Зайцева Речка на 2016 - 2018 годы"</t>
  </si>
  <si>
    <t>56.0.00.20604</t>
  </si>
  <si>
    <t>Ведомственная целевая программа "Энергосбережение и повышение энергической эффективности в с.п. Зайцева Речка на 2016-2018 годы"</t>
  </si>
  <si>
    <t>59.0.00.20020</t>
  </si>
  <si>
    <t>Расходы на реализацию мероприятий в области энергосбережения и повышения энергетической эффективности в рамках  ведомственной целевой программы "Энергосбережение и повышение энергической эффективности в с.п. Зайцева Речка на  2016-2018 гг"</t>
  </si>
  <si>
    <t>Муниципальная программа «Формирование комфортной городской среды в с.п. Зайцева Речка на 2017-2020 годы"</t>
  </si>
  <si>
    <t>43.0.00.00000</t>
  </si>
  <si>
    <t>Софинансирование расходов на муниципальную программу «Формирование комфортной городской среды в с.п. Зайцева Речка на 2017-2020 годы"</t>
  </si>
  <si>
    <t>43.0.00.L5550</t>
  </si>
  <si>
    <t>Иные закупки товаров, работ и услуг для обеспечения государственных (муниципальных) нужд</t>
  </si>
  <si>
    <t>43.0.00.R555F</t>
  </si>
  <si>
    <t>Культура,  кинематография</t>
  </si>
  <si>
    <t xml:space="preserve">Культура </t>
  </si>
  <si>
    <t>Ведомственная целевая программа "Развитие культуры сельского поселения Зайцева речка на 2017 -2019 гг"</t>
  </si>
  <si>
    <t>53.0.00.00000</t>
  </si>
  <si>
    <t>Расходы на обеспечение деятельности муниципального учреждения в рамках ведомственной целевой программы "Развитие культуры сельского поселения Зайцева речка на 2017 -2019гг"</t>
  </si>
  <si>
    <t>53.0.00.00590</t>
  </si>
  <si>
    <t>53.0.00.82440</t>
  </si>
  <si>
    <t>53.0.00.S2440</t>
  </si>
  <si>
    <t>Кинематография</t>
  </si>
  <si>
    <t>Ведомственная целевая программа "Развитие культуры сельского поселения Зайцева речка на 2017 -2019гг"</t>
  </si>
  <si>
    <t>50.0.0000</t>
  </si>
  <si>
    <t>Пенсии за выслугу лет в рамках ведомственной целевой программы "Обеспечение реализации отдельных   полномочий администрации  сельского поселения Зайцева Речка на 2017 -2019 гг"</t>
  </si>
  <si>
    <t>50.0.00.99990</t>
  </si>
  <si>
    <t>Социальное обеспечение и иные выплаты населению</t>
  </si>
  <si>
    <t xml:space="preserve">Физическая культура </t>
  </si>
  <si>
    <t>Ведомственная целевая программа "Организация и обеспечение мероприятий в области физической культуры и спорта в сельском поселении Зайцева Речка на 2017 -2019 годы"</t>
  </si>
  <si>
    <t>54.0.00.00000</t>
  </si>
  <si>
    <t>Расходы на обеспечение деятельности муниципального учреждения в рамках ведомственной целевой программы "Организация и обеспечение мероприятий в области физической культуры и спорта в сельском поселении Зайцева Речка на 2017 -2019 годы"</t>
  </si>
  <si>
    <t>54.0.00.00590</t>
  </si>
  <si>
    <t xml:space="preserve">Расходы на обеспечение деятельности муниципального учреждения в рамках ведомственной программы "Организация и обеспечение мероприятий а области физической культуры и спорта в сельском поселении Зайцева Речка на 2017 -2019 годы" (Мероприятия в области  спорта и физической культуры, туризма) </t>
  </si>
  <si>
    <t>ИТОГО</t>
  </si>
  <si>
    <t>40.0.01.S2390</t>
  </si>
  <si>
    <t xml:space="preserve">Иные закупки товаров, работ и услуг для обеспечения государственных (муниципальных) 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</si>
  <si>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</si>
  <si>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</si>
  <si>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Уплата налогов, сборов и иных платежей</t>
  </si>
  <si>
    <t>Субсидии юридическим лицам (кроме некоммерческих организаций) индивидуальным предпринимателям, физическим лицам- производителям товаров, работ, услуг</t>
  </si>
  <si>
    <t>Социальные выплаты гражданам, кроме публичных нормативных социальных выплат</t>
  </si>
  <si>
    <t xml:space="preserve">                     Приложение № 2  к  решению        </t>
  </si>
  <si>
    <t>Администрация сельского поселения  Зайцева Речка</t>
  </si>
  <si>
    <t xml:space="preserve">Расходы бюджета поселения за 2017 год  по ведомственной структуре классификации расходов бюджетов Российской Федерации </t>
  </si>
  <si>
    <t>?</t>
  </si>
  <si>
    <r>
      <t>Совета депутатов от_</t>
    </r>
    <r>
      <rPr>
        <u/>
        <sz val="12"/>
        <color indexed="8"/>
        <rFont val="Times New Roman"/>
        <family val="1"/>
        <charset val="204"/>
      </rPr>
      <t>..2018</t>
    </r>
    <r>
      <rPr>
        <sz val="12"/>
        <color indexed="8"/>
        <rFont val="Times New Roman"/>
        <family val="1"/>
        <charset val="204"/>
      </rPr>
      <t xml:space="preserve">  №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сельского поселения Зайцева Речка</t>
    </r>
  </si>
</sst>
</file>

<file path=xl/styles.xml><?xml version="1.0" encoding="utf-8"?>
<styleSheet xmlns="http://schemas.openxmlformats.org/spreadsheetml/2006/main">
  <numFmts count="5">
    <numFmt numFmtId="164" formatCode="#,##0.00000"/>
    <numFmt numFmtId="165" formatCode="000"/>
    <numFmt numFmtId="166" formatCode="00"/>
    <numFmt numFmtId="167" formatCode="0000000"/>
    <numFmt numFmtId="168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164" fontId="0" fillId="0" borderId="0" xfId="0" applyNumberFormat="1" applyFill="1"/>
    <xf numFmtId="0" fontId="1" fillId="0" borderId="0" xfId="0" applyFont="1" applyFill="1" applyAlignment="1">
      <alignment horizontal="right" vertical="center" wrapText="1" shrinkToFit="1"/>
    </xf>
    <xf numFmtId="49" fontId="12" fillId="0" borderId="17" xfId="2" applyNumberFormat="1" applyFont="1" applyFill="1" applyBorder="1" applyAlignment="1" applyProtection="1">
      <protection hidden="1"/>
    </xf>
    <xf numFmtId="165" fontId="12" fillId="0" borderId="1" xfId="2" applyNumberFormat="1" applyFont="1" applyFill="1" applyBorder="1" applyAlignment="1" applyProtection="1">
      <protection hidden="1"/>
    </xf>
    <xf numFmtId="4" fontId="12" fillId="0" borderId="1" xfId="2" applyNumberFormat="1" applyFont="1" applyFill="1" applyBorder="1" applyAlignment="1" applyProtection="1">
      <protection hidden="1"/>
    </xf>
    <xf numFmtId="167" fontId="10" fillId="0" borderId="1" xfId="2" applyNumberFormat="1" applyFont="1" applyFill="1" applyBorder="1" applyAlignment="1" applyProtection="1">
      <protection hidden="1"/>
    </xf>
    <xf numFmtId="165" fontId="10" fillId="0" borderId="1" xfId="2" applyNumberFormat="1" applyFont="1" applyFill="1" applyBorder="1" applyAlignment="1" applyProtection="1">
      <protection hidden="1"/>
    </xf>
    <xf numFmtId="4" fontId="10" fillId="0" borderId="1" xfId="2" applyNumberFormat="1" applyFont="1" applyFill="1" applyBorder="1" applyAlignment="1" applyProtection="1">
      <protection hidden="1"/>
    </xf>
    <xf numFmtId="168" fontId="12" fillId="0" borderId="12" xfId="1" applyNumberFormat="1" applyFont="1" applyFill="1" applyBorder="1" applyAlignment="1" applyProtection="1">
      <protection hidden="1"/>
    </xf>
    <xf numFmtId="168" fontId="10" fillId="0" borderId="12" xfId="1" applyNumberFormat="1" applyFont="1" applyFill="1" applyBorder="1" applyAlignment="1" applyProtection="1">
      <protection hidden="1"/>
    </xf>
    <xf numFmtId="0" fontId="15" fillId="0" borderId="0" xfId="0" applyFont="1" applyFill="1"/>
    <xf numFmtId="164" fontId="15" fillId="0" borderId="0" xfId="0" applyNumberFormat="1" applyFont="1" applyFill="1"/>
    <xf numFmtId="4" fontId="12" fillId="0" borderId="3" xfId="3" applyNumberFormat="1" applyFont="1" applyFill="1" applyBorder="1" applyAlignment="1" applyProtection="1">
      <protection hidden="1"/>
    </xf>
    <xf numFmtId="4" fontId="10" fillId="0" borderId="1" xfId="3" applyNumberFormat="1" applyFont="1" applyFill="1" applyBorder="1" applyAlignment="1" applyProtection="1">
      <protection hidden="1"/>
    </xf>
    <xf numFmtId="168" fontId="10" fillId="0" borderId="1" xfId="1" applyNumberFormat="1" applyFont="1" applyFill="1" applyBorder="1" applyAlignment="1" applyProtection="1">
      <protection hidden="1"/>
    </xf>
    <xf numFmtId="49" fontId="7" fillId="0" borderId="1" xfId="2" applyNumberFormat="1" applyFont="1" applyFill="1" applyBorder="1" applyAlignment="1" applyProtection="1">
      <alignment wrapText="1"/>
      <protection hidden="1"/>
    </xf>
    <xf numFmtId="166" fontId="7" fillId="0" borderId="12" xfId="1" applyNumberFormat="1" applyFont="1" applyFill="1" applyBorder="1" applyAlignment="1" applyProtection="1">
      <protection hidden="1"/>
    </xf>
    <xf numFmtId="167" fontId="10" fillId="0" borderId="1" xfId="1" applyNumberFormat="1" applyFont="1" applyFill="1" applyBorder="1" applyAlignment="1" applyProtection="1">
      <protection hidden="1"/>
    </xf>
    <xf numFmtId="165" fontId="10" fillId="0" borderId="13" xfId="1" applyNumberFormat="1" applyFont="1" applyFill="1" applyBorder="1" applyAlignment="1" applyProtection="1">
      <alignment wrapText="1"/>
      <protection hidden="1"/>
    </xf>
    <xf numFmtId="4" fontId="10" fillId="0" borderId="12" xfId="3" applyNumberFormat="1" applyFont="1" applyFill="1" applyBorder="1" applyAlignment="1" applyProtection="1">
      <protection hidden="1"/>
    </xf>
    <xf numFmtId="164" fontId="3" fillId="0" borderId="0" xfId="0" applyNumberFormat="1" applyFont="1" applyFill="1" applyAlignment="1">
      <alignment horizontal="right" vertical="center" wrapText="1" shrinkToFit="1"/>
    </xf>
    <xf numFmtId="164" fontId="16" fillId="0" borderId="0" xfId="0" applyNumberFormat="1" applyFont="1" applyFill="1" applyAlignment="1">
      <alignment horizontal="center"/>
    </xf>
    <xf numFmtId="0" fontId="10" fillId="0" borderId="14" xfId="2" applyFont="1" applyFill="1" applyBorder="1" applyAlignment="1">
      <alignment horizontal="center"/>
    </xf>
    <xf numFmtId="0" fontId="10" fillId="0" borderId="14" xfId="2" applyFont="1" applyFill="1" applyBorder="1" applyAlignment="1">
      <alignment horizontal="center" wrapText="1"/>
    </xf>
    <xf numFmtId="0" fontId="10" fillId="0" borderId="15" xfId="2" applyFont="1" applyFill="1" applyBorder="1" applyAlignment="1">
      <alignment horizontal="center"/>
    </xf>
    <xf numFmtId="0" fontId="9" fillId="0" borderId="15" xfId="2" applyFont="1" applyFill="1" applyBorder="1" applyAlignment="1">
      <alignment horizontal="center" wrapText="1"/>
    </xf>
    <xf numFmtId="49" fontId="11" fillId="0" borderId="7" xfId="2" applyNumberFormat="1" applyFont="1" applyFill="1" applyBorder="1" applyAlignment="1" applyProtection="1">
      <alignment horizontal="centerContinuous" wrapText="1"/>
      <protection hidden="1"/>
    </xf>
    <xf numFmtId="0" fontId="11" fillId="0" borderId="14" xfId="2" applyNumberFormat="1" applyFont="1" applyFill="1" applyBorder="1" applyAlignment="1" applyProtection="1">
      <alignment horizontal="center"/>
      <protection hidden="1"/>
    </xf>
    <xf numFmtId="0" fontId="12" fillId="0" borderId="14" xfId="2" applyNumberFormat="1" applyFont="1" applyFill="1" applyBorder="1" applyAlignment="1" applyProtection="1">
      <alignment horizontal="center"/>
      <protection hidden="1"/>
    </xf>
    <xf numFmtId="49" fontId="13" fillId="0" borderId="16" xfId="2" applyNumberFormat="1" applyFont="1" applyFill="1" applyBorder="1" applyAlignment="1" applyProtection="1">
      <alignment wrapText="1"/>
      <protection hidden="1"/>
    </xf>
    <xf numFmtId="166" fontId="13" fillId="0" borderId="17" xfId="2" applyNumberFormat="1" applyFont="1" applyFill="1" applyBorder="1" applyAlignment="1" applyProtection="1">
      <protection hidden="1"/>
    </xf>
    <xf numFmtId="165" fontId="12" fillId="0" borderId="17" xfId="2" applyNumberFormat="1" applyFont="1" applyFill="1" applyBorder="1" applyAlignment="1" applyProtection="1">
      <protection hidden="1"/>
    </xf>
    <xf numFmtId="4" fontId="12" fillId="0" borderId="17" xfId="2" applyNumberFormat="1" applyFont="1" applyFill="1" applyBorder="1" applyAlignment="1" applyProtection="1">
      <protection hidden="1"/>
    </xf>
    <xf numFmtId="4" fontId="12" fillId="0" borderId="18" xfId="2" applyNumberFormat="1" applyFont="1" applyFill="1" applyBorder="1" applyAlignment="1" applyProtection="1">
      <protection hidden="1"/>
    </xf>
    <xf numFmtId="49" fontId="13" fillId="0" borderId="19" xfId="2" applyNumberFormat="1" applyFont="1" applyFill="1" applyBorder="1" applyAlignment="1" applyProtection="1">
      <alignment wrapText="1"/>
      <protection hidden="1"/>
    </xf>
    <xf numFmtId="166" fontId="13" fillId="0" borderId="3" xfId="2" applyNumberFormat="1" applyFont="1" applyFill="1" applyBorder="1" applyAlignment="1" applyProtection="1">
      <protection hidden="1"/>
    </xf>
    <xf numFmtId="165" fontId="12" fillId="0" borderId="3" xfId="2" applyNumberFormat="1" applyFont="1" applyFill="1" applyBorder="1" applyAlignment="1" applyProtection="1">
      <protection hidden="1"/>
    </xf>
    <xf numFmtId="4" fontId="12" fillId="0" borderId="3" xfId="2" applyNumberFormat="1" applyFont="1" applyFill="1" applyBorder="1" applyAlignment="1" applyProtection="1">
      <protection hidden="1"/>
    </xf>
    <xf numFmtId="4" fontId="12" fillId="0" borderId="15" xfId="2" applyNumberFormat="1" applyFont="1" applyFill="1" applyBorder="1" applyAlignment="1" applyProtection="1">
      <protection hidden="1"/>
    </xf>
    <xf numFmtId="166" fontId="7" fillId="0" borderId="1" xfId="2" applyNumberFormat="1" applyFont="1" applyFill="1" applyBorder="1" applyAlignment="1" applyProtection="1">
      <protection hidden="1"/>
    </xf>
    <xf numFmtId="167" fontId="10" fillId="0" borderId="3" xfId="2" applyNumberFormat="1" applyFont="1" applyFill="1" applyBorder="1" applyAlignment="1" applyProtection="1">
      <protection hidden="1"/>
    </xf>
    <xf numFmtId="4" fontId="10" fillId="0" borderId="12" xfId="2" applyNumberFormat="1" applyFont="1" applyFill="1" applyBorder="1" applyAlignment="1" applyProtection="1">
      <protection hidden="1"/>
    </xf>
    <xf numFmtId="49" fontId="7" fillId="0" borderId="1" xfId="1" applyNumberFormat="1" applyFont="1" applyFill="1" applyBorder="1" applyAlignment="1" applyProtection="1">
      <alignment wrapText="1"/>
      <protection hidden="1"/>
    </xf>
    <xf numFmtId="167" fontId="10" fillId="0" borderId="1" xfId="2" applyNumberFormat="1" applyFont="1" applyFill="1" applyBorder="1" applyAlignment="1" applyProtection="1">
      <alignment horizontal="left"/>
      <protection hidden="1"/>
    </xf>
    <xf numFmtId="49" fontId="13" fillId="0" borderId="1" xfId="2" applyNumberFormat="1" applyFont="1" applyFill="1" applyBorder="1" applyAlignment="1" applyProtection="1">
      <alignment wrapText="1"/>
      <protection hidden="1"/>
    </xf>
    <xf numFmtId="166" fontId="13" fillId="0" borderId="1" xfId="2" applyNumberFormat="1" applyFont="1" applyFill="1" applyBorder="1" applyAlignment="1" applyProtection="1">
      <protection hidden="1"/>
    </xf>
    <xf numFmtId="4" fontId="12" fillId="0" borderId="12" xfId="2" applyNumberFormat="1" applyFont="1" applyFill="1" applyBorder="1" applyAlignment="1" applyProtection="1">
      <protection hidden="1"/>
    </xf>
    <xf numFmtId="0" fontId="7" fillId="0" borderId="1" xfId="0" applyFont="1" applyFill="1" applyBorder="1" applyAlignment="1">
      <alignment horizontal="left" vertical="center" wrapText="1"/>
    </xf>
    <xf numFmtId="167" fontId="12" fillId="0" borderId="1" xfId="2" applyNumberFormat="1" applyFont="1" applyFill="1" applyBorder="1" applyAlignment="1" applyProtection="1">
      <protection hidden="1"/>
    </xf>
    <xf numFmtId="2" fontId="7" fillId="0" borderId="1" xfId="2" applyNumberFormat="1" applyFont="1" applyFill="1" applyBorder="1" applyAlignment="1" applyProtection="1">
      <alignment wrapText="1"/>
      <protection hidden="1"/>
    </xf>
    <xf numFmtId="167" fontId="10" fillId="0" borderId="2" xfId="2" applyNumberFormat="1" applyFont="1" applyFill="1" applyBorder="1" applyAlignment="1" applyProtection="1">
      <protection hidden="1"/>
    </xf>
    <xf numFmtId="49" fontId="7" fillId="0" borderId="2" xfId="2" applyNumberFormat="1" applyFont="1" applyFill="1" applyBorder="1" applyAlignment="1" applyProtection="1">
      <alignment wrapText="1"/>
      <protection hidden="1"/>
    </xf>
    <xf numFmtId="166" fontId="7" fillId="0" borderId="2" xfId="2" applyNumberFormat="1" applyFont="1" applyFill="1" applyBorder="1" applyAlignment="1" applyProtection="1">
      <protection hidden="1"/>
    </xf>
    <xf numFmtId="165" fontId="10" fillId="0" borderId="2" xfId="2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left" wrapText="1"/>
      <protection hidden="1"/>
    </xf>
    <xf numFmtId="4" fontId="10" fillId="0" borderId="2" xfId="2" applyNumberFormat="1" applyFont="1" applyFill="1" applyBorder="1" applyAlignment="1" applyProtection="1">
      <protection hidden="1"/>
    </xf>
    <xf numFmtId="4" fontId="10" fillId="0" borderId="10" xfId="2" applyNumberFormat="1" applyFont="1" applyFill="1" applyBorder="1" applyAlignment="1" applyProtection="1">
      <protection hidden="1"/>
    </xf>
    <xf numFmtId="49" fontId="7" fillId="0" borderId="16" xfId="1" applyNumberFormat="1" applyFont="1" applyFill="1" applyBorder="1" applyAlignment="1" applyProtection="1">
      <alignment horizontal="left" vertical="top" wrapText="1"/>
      <protection hidden="1"/>
    </xf>
    <xf numFmtId="167" fontId="10" fillId="0" borderId="18" xfId="1" applyNumberFormat="1" applyFont="1" applyFill="1" applyBorder="1" applyAlignment="1" applyProtection="1">
      <alignment horizontal="left"/>
      <protection hidden="1"/>
    </xf>
    <xf numFmtId="167" fontId="10" fillId="0" borderId="12" xfId="1" applyNumberFormat="1" applyFont="1" applyFill="1" applyBorder="1" applyAlignment="1" applyProtection="1">
      <alignment horizontal="left"/>
      <protection hidden="1"/>
    </xf>
    <xf numFmtId="166" fontId="13" fillId="0" borderId="4" xfId="2" applyNumberFormat="1" applyFont="1" applyFill="1" applyBorder="1" applyAlignment="1" applyProtection="1">
      <protection hidden="1"/>
    </xf>
    <xf numFmtId="166" fontId="13" fillId="0" borderId="5" xfId="2" applyNumberFormat="1" applyFont="1" applyFill="1" applyBorder="1" applyAlignment="1" applyProtection="1">
      <protection hidden="1"/>
    </xf>
    <xf numFmtId="4" fontId="12" fillId="0" borderId="20" xfId="2" applyNumberFormat="1" applyFont="1" applyFill="1" applyBorder="1" applyAlignment="1" applyProtection="1">
      <protection hidden="1"/>
    </xf>
    <xf numFmtId="49" fontId="13" fillId="0" borderId="3" xfId="2" applyNumberFormat="1" applyFont="1" applyFill="1" applyBorder="1" applyAlignment="1" applyProtection="1">
      <alignment wrapText="1"/>
      <protection hidden="1"/>
    </xf>
    <xf numFmtId="49" fontId="13" fillId="0" borderId="4" xfId="2" applyNumberFormat="1" applyFont="1" applyFill="1" applyBorder="1" applyAlignment="1" applyProtection="1">
      <alignment wrapText="1"/>
      <protection hidden="1"/>
    </xf>
    <xf numFmtId="49" fontId="13" fillId="0" borderId="1" xfId="1" applyNumberFormat="1" applyFont="1" applyFill="1" applyBorder="1" applyAlignment="1" applyProtection="1">
      <alignment wrapText="1"/>
      <protection hidden="1"/>
    </xf>
    <xf numFmtId="166" fontId="13" fillId="0" borderId="1" xfId="1" applyNumberFormat="1" applyFont="1" applyFill="1" applyBorder="1" applyAlignment="1" applyProtection="1">
      <protection hidden="1"/>
    </xf>
    <xf numFmtId="165" fontId="12" fillId="0" borderId="1" xfId="1" applyNumberFormat="1" applyFont="1" applyFill="1" applyBorder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left" wrapText="1"/>
      <protection hidden="1"/>
    </xf>
    <xf numFmtId="166" fontId="7" fillId="0" borderId="15" xfId="1" applyNumberFormat="1" applyFont="1" applyFill="1" applyBorder="1" applyAlignment="1" applyProtection="1">
      <protection hidden="1"/>
    </xf>
    <xf numFmtId="165" fontId="10" fillId="0" borderId="15" xfId="1" applyNumberFormat="1" applyFont="1" applyFill="1" applyBorder="1" applyAlignment="1" applyProtection="1">
      <protection hidden="1"/>
    </xf>
    <xf numFmtId="4" fontId="10" fillId="0" borderId="3" xfId="2" applyNumberFormat="1" applyFont="1" applyFill="1" applyBorder="1" applyAlignment="1" applyProtection="1">
      <protection hidden="1"/>
    </xf>
    <xf numFmtId="4" fontId="10" fillId="0" borderId="15" xfId="2" applyNumberFormat="1" applyFont="1" applyFill="1" applyBorder="1" applyAlignment="1" applyProtection="1">
      <protection hidden="1"/>
    </xf>
    <xf numFmtId="167" fontId="10" fillId="0" borderId="12" xfId="1" applyNumberFormat="1" applyFont="1" applyFill="1" applyBorder="1" applyAlignment="1" applyProtection="1">
      <protection hidden="1"/>
    </xf>
    <xf numFmtId="165" fontId="10" fillId="0" borderId="12" xfId="1" applyNumberFormat="1" applyFont="1" applyFill="1" applyBorder="1" applyAlignment="1" applyProtection="1">
      <protection hidden="1"/>
    </xf>
    <xf numFmtId="2" fontId="7" fillId="0" borderId="1" xfId="1" applyNumberFormat="1" applyFont="1" applyFill="1" applyBorder="1" applyAlignment="1" applyProtection="1">
      <alignment wrapText="1"/>
      <protection hidden="1"/>
    </xf>
    <xf numFmtId="166" fontId="13" fillId="0" borderId="12" xfId="1" applyNumberFormat="1" applyFont="1" applyFill="1" applyBorder="1" applyAlignment="1" applyProtection="1">
      <protection hidden="1"/>
    </xf>
    <xf numFmtId="165" fontId="12" fillId="0" borderId="12" xfId="1" applyNumberFormat="1" applyFont="1" applyFill="1" applyBorder="1" applyAlignment="1" applyProtection="1">
      <protection hidden="1"/>
    </xf>
    <xf numFmtId="49" fontId="7" fillId="0" borderId="1" xfId="2" applyNumberFormat="1" applyFont="1" applyFill="1" applyBorder="1" applyAlignment="1" applyProtection="1">
      <alignment horizontal="left" vertical="distributed" wrapText="1" readingOrder="1"/>
      <protection hidden="1"/>
    </xf>
    <xf numFmtId="2" fontId="7" fillId="0" borderId="1" xfId="2" applyNumberFormat="1" applyFont="1" applyFill="1" applyBorder="1" applyAlignment="1" applyProtection="1">
      <alignment horizontal="left" vertical="distributed" wrapText="1"/>
      <protection hidden="1"/>
    </xf>
    <xf numFmtId="2" fontId="7" fillId="0" borderId="1" xfId="2" applyNumberFormat="1" applyFont="1" applyFill="1" applyBorder="1" applyAlignment="1" applyProtection="1">
      <alignment horizontal="left" vertical="center" wrapText="1"/>
      <protection hidden="1"/>
    </xf>
    <xf numFmtId="166" fontId="7" fillId="0" borderId="10" xfId="1" applyNumberFormat="1" applyFont="1" applyFill="1" applyBorder="1" applyAlignment="1" applyProtection="1">
      <protection hidden="1"/>
    </xf>
    <xf numFmtId="165" fontId="10" fillId="0" borderId="10" xfId="1" applyNumberFormat="1" applyFont="1" applyFill="1" applyBorder="1" applyAlignment="1" applyProtection="1">
      <protection hidden="1"/>
    </xf>
    <xf numFmtId="0" fontId="13" fillId="0" borderId="16" xfId="1" applyNumberFormat="1" applyFont="1" applyFill="1" applyBorder="1" applyAlignment="1" applyProtection="1">
      <alignment horizontal="left" vertical="top" wrapText="1"/>
      <protection hidden="1"/>
    </xf>
    <xf numFmtId="167" fontId="12" fillId="0" borderId="3" xfId="2" applyNumberFormat="1" applyFont="1" applyFill="1" applyBorder="1" applyAlignment="1" applyProtection="1">
      <protection hidden="1"/>
    </xf>
    <xf numFmtId="49" fontId="7" fillId="0" borderId="21" xfId="1" applyNumberFormat="1" applyFont="1" applyFill="1" applyBorder="1" applyAlignment="1" applyProtection="1">
      <alignment horizontal="left" vertical="top" wrapText="1"/>
      <protection hidden="1"/>
    </xf>
    <xf numFmtId="167" fontId="10" fillId="0" borderId="10" xfId="1" applyNumberFormat="1" applyFont="1" applyFill="1" applyBorder="1" applyAlignment="1" applyProtection="1">
      <alignment horizontal="left"/>
      <protection hidden="1"/>
    </xf>
    <xf numFmtId="49" fontId="10" fillId="0" borderId="12" xfId="1" applyNumberFormat="1" applyFont="1" applyFill="1" applyBorder="1" applyAlignment="1" applyProtection="1">
      <alignment horizontal="left"/>
      <protection hidden="1"/>
    </xf>
    <xf numFmtId="49" fontId="13" fillId="0" borderId="3" xfId="3" applyNumberFormat="1" applyFont="1" applyFill="1" applyBorder="1" applyAlignment="1" applyProtection="1">
      <alignment wrapText="1"/>
      <protection hidden="1"/>
    </xf>
    <xf numFmtId="166" fontId="13" fillId="0" borderId="15" xfId="1" applyNumberFormat="1" applyFont="1" applyFill="1" applyBorder="1" applyAlignment="1" applyProtection="1">
      <protection hidden="1"/>
    </xf>
    <xf numFmtId="165" fontId="12" fillId="0" borderId="15" xfId="1" applyNumberFormat="1" applyFont="1" applyFill="1" applyBorder="1" applyAlignment="1" applyProtection="1">
      <protection hidden="1"/>
    </xf>
    <xf numFmtId="49" fontId="7" fillId="0" borderId="1" xfId="3" applyNumberFormat="1" applyFont="1" applyFill="1" applyBorder="1" applyAlignment="1" applyProtection="1">
      <alignment wrapText="1"/>
      <protection hidden="1"/>
    </xf>
    <xf numFmtId="2" fontId="7" fillId="0" borderId="1" xfId="3" applyNumberFormat="1" applyFont="1" applyFill="1" applyBorder="1" applyAlignment="1" applyProtection="1">
      <alignment wrapText="1"/>
      <protection hidden="1"/>
    </xf>
    <xf numFmtId="49" fontId="13" fillId="0" borderId="1" xfId="3" applyNumberFormat="1" applyFont="1" applyFill="1" applyBorder="1" applyAlignment="1" applyProtection="1">
      <alignment wrapText="1"/>
      <protection hidden="1"/>
    </xf>
    <xf numFmtId="165" fontId="10" fillId="0" borderId="12" xfId="2" applyNumberFormat="1" applyFont="1" applyFill="1" applyBorder="1" applyAlignment="1" applyProtection="1">
      <protection hidden="1"/>
    </xf>
    <xf numFmtId="167" fontId="12" fillId="0" borderId="12" xfId="1" applyNumberFormat="1" applyFont="1" applyFill="1" applyBorder="1" applyAlignment="1" applyProtection="1">
      <protection hidden="1"/>
    </xf>
    <xf numFmtId="49" fontId="13" fillId="0" borderId="8" xfId="1" applyNumberFormat="1" applyFont="1" applyFill="1" applyBorder="1" applyAlignment="1" applyProtection="1">
      <alignment horizontal="left" vertical="top" wrapText="1"/>
      <protection hidden="1"/>
    </xf>
    <xf numFmtId="167" fontId="12" fillId="0" borderId="9" xfId="1" applyNumberFormat="1" applyFont="1" applyFill="1" applyBorder="1" applyAlignment="1" applyProtection="1">
      <alignment horizontal="left"/>
      <protection hidden="1"/>
    </xf>
    <xf numFmtId="165" fontId="12" fillId="0" borderId="18" xfId="1" applyNumberFormat="1" applyFont="1" applyFill="1" applyBorder="1" applyAlignment="1" applyProtection="1">
      <alignment horizontal="right"/>
      <protection hidden="1"/>
    </xf>
    <xf numFmtId="4" fontId="12" fillId="0" borderId="4" xfId="2" applyNumberFormat="1" applyFont="1" applyFill="1" applyBorder="1" applyAlignment="1" applyProtection="1">
      <protection hidden="1"/>
    </xf>
    <xf numFmtId="4" fontId="12" fillId="0" borderId="9" xfId="2" applyNumberFormat="1" applyFont="1" applyFill="1" applyBorder="1" applyAlignment="1" applyProtection="1">
      <protection hidden="1"/>
    </xf>
    <xf numFmtId="166" fontId="7" fillId="0" borderId="3" xfId="2" applyNumberFormat="1" applyFont="1" applyFill="1" applyBorder="1" applyAlignment="1" applyProtection="1">
      <protection hidden="1"/>
    </xf>
    <xf numFmtId="165" fontId="10" fillId="0" borderId="12" xfId="1" applyNumberFormat="1" applyFont="1" applyFill="1" applyBorder="1" applyAlignment="1" applyProtection="1">
      <alignment horizontal="right"/>
      <protection hidden="1"/>
    </xf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0" fontId="14" fillId="0" borderId="1" xfId="3" applyNumberFormat="1" applyFont="1" applyFill="1" applyBorder="1" applyAlignment="1" applyProtection="1">
      <alignment wrapText="1"/>
      <protection hidden="1"/>
    </xf>
    <xf numFmtId="166" fontId="13" fillId="0" borderId="18" xfId="1" applyNumberFormat="1" applyFont="1" applyFill="1" applyBorder="1" applyAlignment="1" applyProtection="1">
      <protection hidden="1"/>
    </xf>
    <xf numFmtId="165" fontId="12" fillId="0" borderId="18" xfId="1" applyNumberFormat="1" applyFont="1" applyFill="1" applyBorder="1" applyAlignment="1" applyProtection="1">
      <protection hidden="1"/>
    </xf>
    <xf numFmtId="4" fontId="12" fillId="0" borderId="16" xfId="2" applyNumberFormat="1" applyFont="1" applyFill="1" applyBorder="1" applyAlignment="1" applyProtection="1">
      <protection hidden="1"/>
    </xf>
    <xf numFmtId="4" fontId="12" fillId="0" borderId="16" xfId="3" applyNumberFormat="1" applyFont="1" applyFill="1" applyBorder="1" applyAlignment="1" applyProtection="1">
      <protection hidden="1"/>
    </xf>
    <xf numFmtId="4" fontId="12" fillId="0" borderId="18" xfId="3" applyNumberFormat="1" applyFont="1" applyFill="1" applyBorder="1" applyAlignment="1" applyProtection="1">
      <protection hidden="1"/>
    </xf>
    <xf numFmtId="166" fontId="8" fillId="0" borderId="12" xfId="1" applyNumberFormat="1" applyFont="1" applyFill="1" applyBorder="1" applyAlignment="1" applyProtection="1">
      <protection hidden="1"/>
    </xf>
    <xf numFmtId="165" fontId="10" fillId="0" borderId="13" xfId="2" applyNumberFormat="1" applyFont="1" applyFill="1" applyBorder="1" applyAlignment="1" applyProtection="1">
      <protection hidden="1"/>
    </xf>
    <xf numFmtId="165" fontId="12" fillId="0" borderId="11" xfId="2" applyNumberFormat="1" applyFont="1" applyFill="1" applyBorder="1" applyAlignment="1" applyProtection="1">
      <protection hidden="1"/>
    </xf>
    <xf numFmtId="4" fontId="12" fillId="0" borderId="1" xfId="3" applyNumberFormat="1" applyFont="1" applyFill="1" applyBorder="1" applyAlignment="1" applyProtection="1">
      <protection hidden="1"/>
    </xf>
    <xf numFmtId="4" fontId="12" fillId="0" borderId="12" xfId="3" applyNumberFormat="1" applyFont="1" applyFill="1" applyBorder="1" applyAlignment="1" applyProtection="1">
      <protection hidden="1"/>
    </xf>
    <xf numFmtId="165" fontId="10" fillId="0" borderId="1" xfId="1" applyNumberFormat="1" applyFont="1" applyFill="1" applyBorder="1" applyAlignment="1" applyProtection="1">
      <alignment wrapText="1"/>
      <protection hidden="1"/>
    </xf>
    <xf numFmtId="49" fontId="13" fillId="0" borderId="16" xfId="3" applyNumberFormat="1" applyFont="1" applyFill="1" applyBorder="1" applyAlignment="1" applyProtection="1">
      <alignment wrapText="1"/>
      <protection hidden="1"/>
    </xf>
    <xf numFmtId="165" fontId="12" fillId="0" borderId="22" xfId="1" applyNumberFormat="1" applyFont="1" applyFill="1" applyBorder="1" applyAlignment="1" applyProtection="1">
      <protection hidden="1"/>
    </xf>
    <xf numFmtId="4" fontId="12" fillId="0" borderId="4" xfId="3" applyNumberFormat="1" applyFont="1" applyFill="1" applyBorder="1" applyAlignment="1" applyProtection="1">
      <protection hidden="1"/>
    </xf>
    <xf numFmtId="4" fontId="12" fillId="0" borderId="9" xfId="3" applyNumberFormat="1" applyFont="1" applyFill="1" applyBorder="1" applyAlignment="1" applyProtection="1">
      <protection hidden="1"/>
    </xf>
    <xf numFmtId="167" fontId="12" fillId="0" borderId="15" xfId="1" applyNumberFormat="1" applyFont="1" applyFill="1" applyBorder="1" applyAlignment="1" applyProtection="1">
      <protection hidden="1"/>
    </xf>
    <xf numFmtId="4" fontId="12" fillId="0" borderId="15" xfId="3" applyNumberFormat="1" applyFont="1" applyFill="1" applyBorder="1" applyAlignment="1" applyProtection="1">
      <protection hidden="1"/>
    </xf>
    <xf numFmtId="167" fontId="10" fillId="0" borderId="15" xfId="1" applyNumberFormat="1" applyFont="1" applyFill="1" applyBorder="1" applyAlignment="1" applyProtection="1">
      <alignment horizontal="left"/>
      <protection hidden="1"/>
    </xf>
    <xf numFmtId="49" fontId="13" fillId="0" borderId="4" xfId="3" applyNumberFormat="1" applyFont="1" applyFill="1" applyBorder="1" applyAlignment="1" applyProtection="1">
      <alignment wrapText="1"/>
      <protection hidden="1"/>
    </xf>
    <xf numFmtId="165" fontId="10" fillId="0" borderId="3" xfId="2" applyNumberFormat="1" applyFont="1" applyFill="1" applyBorder="1" applyAlignment="1" applyProtection="1">
      <protection hidden="1"/>
    </xf>
    <xf numFmtId="4" fontId="12" fillId="0" borderId="8" xfId="0" applyNumberFormat="1" applyFont="1" applyFill="1" applyBorder="1"/>
    <xf numFmtId="4" fontId="16" fillId="0" borderId="0" xfId="0" applyNumberFormat="1" applyFont="1" applyFill="1"/>
    <xf numFmtId="164" fontId="16" fillId="0" borderId="0" xfId="0" applyNumberFormat="1" applyFont="1" applyFill="1"/>
    <xf numFmtId="0" fontId="0" fillId="0" borderId="14" xfId="0" applyFill="1" applyBorder="1"/>
    <xf numFmtId="0" fontId="15" fillId="0" borderId="14" xfId="0" applyFont="1" applyFill="1" applyBorder="1"/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17" fillId="0" borderId="0" xfId="0" applyFont="1"/>
    <xf numFmtId="0" fontId="7" fillId="0" borderId="1" xfId="1" applyNumberFormat="1" applyFont="1" applyFill="1" applyBorder="1" applyAlignment="1" applyProtection="1">
      <alignment wrapText="1"/>
      <protection hidden="1"/>
    </xf>
    <xf numFmtId="49" fontId="7" fillId="2" borderId="1" xfId="1" applyNumberFormat="1" applyFont="1" applyFill="1" applyBorder="1" applyAlignment="1" applyProtection="1">
      <alignment wrapText="1"/>
      <protection hidden="1"/>
    </xf>
    <xf numFmtId="166" fontId="7" fillId="2" borderId="1" xfId="2" applyNumberFormat="1" applyFont="1" applyFill="1" applyBorder="1" applyAlignment="1" applyProtection="1">
      <protection hidden="1"/>
    </xf>
    <xf numFmtId="167" fontId="10" fillId="2" borderId="10" xfId="1" applyNumberFormat="1" applyFont="1" applyFill="1" applyBorder="1" applyAlignment="1" applyProtection="1">
      <alignment horizontal="left"/>
      <protection hidden="1"/>
    </xf>
    <xf numFmtId="165" fontId="10" fillId="2" borderId="1" xfId="2" applyNumberFormat="1" applyFont="1" applyFill="1" applyBorder="1" applyAlignment="1" applyProtection="1">
      <alignment horizontal="right"/>
      <protection hidden="1"/>
    </xf>
    <xf numFmtId="4" fontId="10" fillId="2" borderId="1" xfId="2" applyNumberFormat="1" applyFont="1" applyFill="1" applyBorder="1" applyAlignment="1" applyProtection="1">
      <protection hidden="1"/>
    </xf>
    <xf numFmtId="0" fontId="13" fillId="0" borderId="8" xfId="2" applyNumberFormat="1" applyFont="1" applyFill="1" applyBorder="1" applyAlignment="1" applyProtection="1">
      <alignment horizontal="center" wrapText="1"/>
      <protection hidden="1"/>
    </xf>
    <xf numFmtId="0" fontId="13" fillId="0" borderId="9" xfId="2" applyNumberFormat="1" applyFont="1" applyFill="1" applyBorder="1" applyAlignment="1" applyProtection="1">
      <alignment horizontal="center" wrapText="1"/>
      <protection hidden="1"/>
    </xf>
    <xf numFmtId="0" fontId="13" fillId="0" borderId="5" xfId="2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 wrapText="1" shrinkToFit="1"/>
    </xf>
    <xf numFmtId="0" fontId="1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9" fillId="0" borderId="10" xfId="2" applyNumberFormat="1" applyFont="1" applyFill="1" applyBorder="1" applyAlignment="1" applyProtection="1">
      <alignment horizontal="center" vertical="center" wrapText="1"/>
      <protection hidden="1"/>
    </xf>
    <xf numFmtId="49" fontId="9" fillId="0" borderId="14" xfId="2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2" applyNumberFormat="1" applyFont="1" applyFill="1" applyBorder="1" applyAlignment="1" applyProtection="1">
      <alignment horizontal="center" wrapText="1"/>
      <protection hidden="1"/>
    </xf>
    <xf numFmtId="0" fontId="9" fillId="0" borderId="6" xfId="2" applyNumberFormat="1" applyFont="1" applyFill="1" applyBorder="1" applyAlignment="1" applyProtection="1">
      <alignment horizontal="center" wrapText="1"/>
      <protection hidden="1"/>
    </xf>
    <xf numFmtId="0" fontId="9" fillId="0" borderId="3" xfId="2" applyNumberFormat="1" applyFont="1" applyFill="1" applyBorder="1" applyAlignment="1" applyProtection="1">
      <alignment horizontal="center" wrapText="1"/>
      <protection hidden="1"/>
    </xf>
    <xf numFmtId="0" fontId="10" fillId="0" borderId="2" xfId="2" applyNumberFormat="1" applyFont="1" applyFill="1" applyBorder="1" applyAlignment="1" applyProtection="1">
      <alignment horizontal="center" wrapText="1"/>
      <protection hidden="1"/>
    </xf>
    <xf numFmtId="0" fontId="10" fillId="0" borderId="6" xfId="2" applyNumberFormat="1" applyFont="1" applyFill="1" applyBorder="1" applyAlignment="1" applyProtection="1">
      <alignment horizontal="center" wrapText="1"/>
      <protection hidden="1"/>
    </xf>
    <xf numFmtId="0" fontId="10" fillId="0" borderId="3" xfId="2" applyNumberFormat="1" applyFont="1" applyFill="1" applyBorder="1" applyAlignment="1" applyProtection="1">
      <alignment horizontal="center" wrapText="1"/>
      <protection hidden="1"/>
    </xf>
    <xf numFmtId="0" fontId="10" fillId="0" borderId="12" xfId="2" applyFont="1" applyFill="1" applyBorder="1" applyAlignment="1">
      <alignment horizontal="center"/>
    </xf>
    <xf numFmtId="0" fontId="10" fillId="0" borderId="13" xfId="2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_Tmp1" xfId="2"/>
    <cellStyle name="Обычный_Tmp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41;&#1070;&#1044;&#1046;&#1045;&#1058;&#1067;/&#1041;&#1102;&#1076;&#1078;&#1077;&#1090;%20&#1085;&#1072;%202017-2019&#1075;&#1075;/&#1041;&#1102;&#1076;&#1078;&#1077;&#1090;%20&#1085;&#1072;%202017%20&#1075;&#1086;&#1076;/&#1074;&#1085;&#1077;&#1089;.&#1080;&#1079;&#1084;.%20&#1074;%20&#1073;&#1102;&#1076;&#1078;&#1077;&#1090;/&#1074;&#1085;&#1077;&#1089;.&#1080;&#1079;&#1084;.%20&#1074;%20&#1073;&#1102;&#1076;&#1078;&#1077;&#1090;%20&#1044;&#1045;&#1050;&#1040;&#1041;&#1056;&#1068;/4,5,6,7%20&#1087;&#1088;&#1080;&#1083;&#1086;&#1078;%20&#1085;&#1072;%20%20&#1076;&#1077;&#1082;.%202017&#1075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2 "/>
      <sheetName val="прил.3"/>
      <sheetName val="Прил.4"/>
      <sheetName val="прил.5"/>
      <sheetName val="разбивка для УРМ"/>
    </sheetNames>
    <sheetDataSet>
      <sheetData sheetId="0"/>
      <sheetData sheetId="1"/>
      <sheetData sheetId="2"/>
      <sheetData sheetId="3">
        <row r="29">
          <cell r="Q29">
            <v>0</v>
          </cell>
        </row>
        <row r="78">
          <cell r="Q78">
            <v>0</v>
          </cell>
        </row>
        <row r="99">
          <cell r="Q99">
            <v>0</v>
          </cell>
        </row>
        <row r="158">
          <cell r="Q158">
            <v>0</v>
          </cell>
        </row>
        <row r="173">
          <cell r="Q173">
            <v>0</v>
          </cell>
        </row>
      </sheetData>
      <sheetData sheetId="4">
        <row r="261">
          <cell r="AG2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4"/>
  <sheetViews>
    <sheetView tabSelected="1" zoomScale="130" zoomScaleNormal="130" workbookViewId="0">
      <selection activeCell="A2" sqref="A2:G4"/>
    </sheetView>
  </sheetViews>
  <sheetFormatPr defaultColWidth="9.140625" defaultRowHeight="15"/>
  <cols>
    <col min="1" max="1" width="35.85546875" style="1" customWidth="1"/>
    <col min="2" max="2" width="3" style="1" customWidth="1"/>
    <col min="3" max="3" width="2.85546875" style="1" customWidth="1"/>
    <col min="4" max="4" width="13.140625" style="1" customWidth="1"/>
    <col min="5" max="5" width="7.140625" style="1" customWidth="1"/>
    <col min="6" max="6" width="16.28515625" style="132" customWidth="1"/>
    <col min="7" max="7" width="10.7109375" style="1" customWidth="1"/>
    <col min="8" max="8" width="7.5703125" style="1" hidden="1" customWidth="1"/>
    <col min="9" max="9" width="16.42578125" style="5" hidden="1" customWidth="1"/>
    <col min="10" max="10" width="9.140625" style="1"/>
    <col min="11" max="11" width="9.85546875" style="1" bestFit="1" customWidth="1"/>
    <col min="12" max="16384" width="9.140625" style="1"/>
  </cols>
  <sheetData>
    <row r="1" spans="1:13" ht="30" customHeight="1">
      <c r="A1" s="135"/>
      <c r="B1" s="136"/>
      <c r="C1" s="147" t="s">
        <v>166</v>
      </c>
      <c r="D1" s="147"/>
      <c r="E1" s="147"/>
      <c r="F1" s="147"/>
      <c r="G1" s="147"/>
    </row>
    <row r="2" spans="1:13" ht="6" customHeight="1">
      <c r="A2" s="148" t="s">
        <v>170</v>
      </c>
      <c r="B2" s="148"/>
      <c r="C2" s="148"/>
      <c r="D2" s="148"/>
      <c r="E2" s="148"/>
      <c r="F2" s="148"/>
      <c r="G2" s="148"/>
    </row>
    <row r="3" spans="1:13" ht="15.75" customHeight="1">
      <c r="A3" s="148"/>
      <c r="B3" s="148"/>
      <c r="C3" s="148"/>
      <c r="D3" s="148"/>
      <c r="E3" s="148"/>
      <c r="F3" s="148"/>
      <c r="G3" s="148"/>
    </row>
    <row r="4" spans="1:13" ht="11.25" customHeight="1">
      <c r="A4" s="148"/>
      <c r="B4" s="148"/>
      <c r="C4" s="148"/>
      <c r="D4" s="148"/>
      <c r="E4" s="148"/>
      <c r="F4" s="148"/>
      <c r="G4" s="148"/>
    </row>
    <row r="5" spans="1:13" ht="11.25" customHeight="1">
      <c r="A5" s="6"/>
      <c r="B5" s="6"/>
      <c r="C5" s="6"/>
      <c r="D5" s="6"/>
      <c r="E5" s="6"/>
      <c r="F5" s="25"/>
      <c r="G5" s="6"/>
    </row>
    <row r="6" spans="1:13" ht="33.6" customHeight="1">
      <c r="A6" s="149" t="s">
        <v>168</v>
      </c>
      <c r="B6" s="149"/>
      <c r="C6" s="149"/>
      <c r="D6" s="149"/>
      <c r="E6" s="149"/>
      <c r="F6" s="149"/>
      <c r="G6" s="149"/>
      <c r="M6" s="137"/>
    </row>
    <row r="7" spans="1:13" ht="15.75" customHeight="1">
      <c r="A7" s="150"/>
      <c r="B7" s="150"/>
      <c r="C7" s="150"/>
      <c r="D7" s="150"/>
      <c r="E7" s="150"/>
      <c r="F7" s="150"/>
      <c r="G7" s="150"/>
    </row>
    <row r="8" spans="1:13" ht="15.75" customHeight="1">
      <c r="A8" s="4" t="s">
        <v>10</v>
      </c>
      <c r="B8" s="2"/>
      <c r="C8" s="2"/>
      <c r="D8" s="2"/>
      <c r="E8" s="2"/>
      <c r="F8" s="26"/>
      <c r="G8" s="2"/>
    </row>
    <row r="9" spans="1:13" ht="14.45" customHeight="1">
      <c r="A9" s="151" t="s">
        <v>17</v>
      </c>
      <c r="B9" s="154" t="s">
        <v>1</v>
      </c>
      <c r="C9" s="154" t="s">
        <v>18</v>
      </c>
      <c r="D9" s="157" t="s">
        <v>19</v>
      </c>
      <c r="E9" s="157" t="s">
        <v>20</v>
      </c>
      <c r="F9" s="160" t="s">
        <v>16</v>
      </c>
      <c r="G9" s="161"/>
      <c r="J9" s="133"/>
    </row>
    <row r="10" spans="1:13" ht="24" customHeight="1">
      <c r="A10" s="152"/>
      <c r="B10" s="155"/>
      <c r="C10" s="155"/>
      <c r="D10" s="158"/>
      <c r="E10" s="158"/>
      <c r="F10" s="27"/>
      <c r="G10" s="28"/>
      <c r="J10" s="133"/>
    </row>
    <row r="11" spans="1:13" ht="21.75" customHeight="1">
      <c r="A11" s="153"/>
      <c r="B11" s="156"/>
      <c r="C11" s="156"/>
      <c r="D11" s="159"/>
      <c r="E11" s="159"/>
      <c r="F11" s="29" t="s">
        <v>21</v>
      </c>
      <c r="G11" s="30" t="s">
        <v>0</v>
      </c>
      <c r="J11" s="133"/>
    </row>
    <row r="12" spans="1:13" ht="12" customHeight="1" thickBot="1">
      <c r="A12" s="31">
        <v>1</v>
      </c>
      <c r="B12" s="32">
        <v>2</v>
      </c>
      <c r="C12" s="32">
        <v>3</v>
      </c>
      <c r="D12" s="33">
        <v>4</v>
      </c>
      <c r="E12" s="33">
        <v>5</v>
      </c>
      <c r="F12" s="33">
        <v>6</v>
      </c>
      <c r="G12" s="32">
        <v>7</v>
      </c>
      <c r="J12" s="133"/>
    </row>
    <row r="13" spans="1:13" ht="0.75" customHeight="1" thickBot="1">
      <c r="A13" s="34" t="s">
        <v>22</v>
      </c>
      <c r="B13" s="35">
        <v>0</v>
      </c>
      <c r="C13" s="35">
        <v>0</v>
      </c>
      <c r="D13" s="7" t="s">
        <v>23</v>
      </c>
      <c r="E13" s="36">
        <v>0</v>
      </c>
      <c r="F13" s="37">
        <f t="shared" ref="F13:G13" si="0">F192</f>
        <v>75051302.319999993</v>
      </c>
      <c r="G13" s="38">
        <f t="shared" si="0"/>
        <v>202400</v>
      </c>
      <c r="J13" s="133"/>
    </row>
    <row r="14" spans="1:13" ht="31.5" customHeight="1" thickBot="1">
      <c r="A14" s="34" t="s">
        <v>167</v>
      </c>
      <c r="B14" s="35">
        <v>0</v>
      </c>
      <c r="C14" s="35">
        <v>0</v>
      </c>
      <c r="D14" s="7" t="s">
        <v>23</v>
      </c>
      <c r="E14" s="36">
        <v>0</v>
      </c>
      <c r="F14" s="37">
        <f>F192</f>
        <v>75051302.319999993</v>
      </c>
      <c r="G14" s="38">
        <f>G192</f>
        <v>202400</v>
      </c>
      <c r="J14" s="133"/>
    </row>
    <row r="15" spans="1:13" ht="15" customHeight="1" thickBot="1">
      <c r="A15" s="34" t="s">
        <v>2</v>
      </c>
      <c r="B15" s="35">
        <v>1</v>
      </c>
      <c r="C15" s="35">
        <v>0</v>
      </c>
      <c r="D15" s="7" t="s">
        <v>23</v>
      </c>
      <c r="E15" s="36">
        <v>0</v>
      </c>
      <c r="F15" s="37">
        <f>F16+F21+F30+F36</f>
        <v>14235205.109999999</v>
      </c>
      <c r="G15" s="38">
        <f>G16+G21+G26+G30+G36</f>
        <v>0</v>
      </c>
      <c r="J15" s="133"/>
    </row>
    <row r="16" spans="1:13" ht="43.9" customHeight="1" thickBot="1">
      <c r="A16" s="39" t="s">
        <v>24</v>
      </c>
      <c r="B16" s="40">
        <v>1</v>
      </c>
      <c r="C16" s="40">
        <v>2</v>
      </c>
      <c r="D16" s="7" t="s">
        <v>23</v>
      </c>
      <c r="E16" s="41">
        <v>0</v>
      </c>
      <c r="F16" s="42">
        <f t="shared" ref="F16:G16" si="1">F17</f>
        <v>1305824.79</v>
      </c>
      <c r="G16" s="43">
        <f t="shared" si="1"/>
        <v>0</v>
      </c>
      <c r="J16" s="133"/>
      <c r="K16" s="3"/>
    </row>
    <row r="17" spans="1:10" ht="57.6" customHeight="1">
      <c r="A17" s="20" t="s">
        <v>25</v>
      </c>
      <c r="B17" s="44">
        <v>1</v>
      </c>
      <c r="C17" s="44">
        <v>2</v>
      </c>
      <c r="D17" s="45" t="s">
        <v>26</v>
      </c>
      <c r="E17" s="11">
        <v>0</v>
      </c>
      <c r="F17" s="12">
        <f>F18</f>
        <v>1305824.79</v>
      </c>
      <c r="G17" s="46">
        <f>G18</f>
        <v>0</v>
      </c>
      <c r="J17" s="133"/>
    </row>
    <row r="18" spans="1:10" ht="63" customHeight="1">
      <c r="A18" s="47" t="s">
        <v>27</v>
      </c>
      <c r="B18" s="44">
        <v>1</v>
      </c>
      <c r="C18" s="44">
        <v>2</v>
      </c>
      <c r="D18" s="48" t="s">
        <v>28</v>
      </c>
      <c r="E18" s="11">
        <v>0</v>
      </c>
      <c r="F18" s="12">
        <f>F19</f>
        <v>1305824.79</v>
      </c>
      <c r="G18" s="46">
        <v>0</v>
      </c>
      <c r="J18" s="133"/>
    </row>
    <row r="19" spans="1:10" ht="61.9" customHeight="1">
      <c r="A19" s="20" t="s">
        <v>29</v>
      </c>
      <c r="B19" s="44">
        <v>1</v>
      </c>
      <c r="C19" s="44">
        <v>2</v>
      </c>
      <c r="D19" s="48" t="s">
        <v>28</v>
      </c>
      <c r="E19" s="11">
        <v>100</v>
      </c>
      <c r="F19" s="12">
        <v>1305824.79</v>
      </c>
      <c r="G19" s="46">
        <v>0</v>
      </c>
      <c r="J19" s="133"/>
    </row>
    <row r="20" spans="1:10" ht="27" customHeight="1" thickBot="1">
      <c r="A20" s="47" t="s">
        <v>161</v>
      </c>
      <c r="B20" s="44">
        <v>1</v>
      </c>
      <c r="C20" s="44">
        <v>2</v>
      </c>
      <c r="D20" s="48" t="s">
        <v>28</v>
      </c>
      <c r="E20" s="11">
        <v>120</v>
      </c>
      <c r="F20" s="12">
        <f>F19</f>
        <v>1305824.79</v>
      </c>
      <c r="G20" s="46">
        <v>0</v>
      </c>
      <c r="H20" s="3"/>
      <c r="J20" s="133"/>
    </row>
    <row r="21" spans="1:10" ht="17.25" customHeight="1" thickBot="1">
      <c r="A21" s="49" t="s">
        <v>30</v>
      </c>
      <c r="B21" s="50">
        <v>1</v>
      </c>
      <c r="C21" s="50">
        <v>4</v>
      </c>
      <c r="D21" s="7" t="s">
        <v>23</v>
      </c>
      <c r="E21" s="8">
        <v>0</v>
      </c>
      <c r="F21" s="9">
        <f>F22+F26</f>
        <v>6988645.5700000003</v>
      </c>
      <c r="G21" s="51">
        <f>G22+G29</f>
        <v>0</v>
      </c>
      <c r="J21" s="133"/>
    </row>
    <row r="22" spans="1:10" ht="55.9" customHeight="1">
      <c r="A22" s="20" t="s">
        <v>25</v>
      </c>
      <c r="B22" s="44">
        <v>1</v>
      </c>
      <c r="C22" s="44">
        <v>4</v>
      </c>
      <c r="D22" s="10" t="s">
        <v>26</v>
      </c>
      <c r="E22" s="11">
        <v>0</v>
      </c>
      <c r="F22" s="12">
        <f>F23</f>
        <v>6013945.5700000003</v>
      </c>
      <c r="G22" s="46">
        <v>0</v>
      </c>
      <c r="H22" s="3" t="s">
        <v>11</v>
      </c>
      <c r="I22" s="5" t="e">
        <f>F22+#REF!+#REF!+#REF!+F26+F27+#REF!+F31</f>
        <v>#REF!</v>
      </c>
      <c r="J22" s="133"/>
    </row>
    <row r="23" spans="1:10" ht="72" customHeight="1">
      <c r="A23" s="52" t="s">
        <v>31</v>
      </c>
      <c r="B23" s="44">
        <v>1</v>
      </c>
      <c r="C23" s="44">
        <v>4</v>
      </c>
      <c r="D23" s="10" t="s">
        <v>32</v>
      </c>
      <c r="E23" s="11">
        <v>0</v>
      </c>
      <c r="F23" s="12">
        <f>F24</f>
        <v>6013945.5700000003</v>
      </c>
      <c r="G23" s="46">
        <v>0</v>
      </c>
      <c r="H23" s="3"/>
      <c r="J23" s="133"/>
    </row>
    <row r="24" spans="1:10" ht="66" customHeight="1">
      <c r="A24" s="20" t="s">
        <v>29</v>
      </c>
      <c r="B24" s="44">
        <v>1</v>
      </c>
      <c r="C24" s="44">
        <v>4</v>
      </c>
      <c r="D24" s="10" t="s">
        <v>32</v>
      </c>
      <c r="E24" s="11">
        <v>100</v>
      </c>
      <c r="F24" s="12">
        <v>6013945.5700000003</v>
      </c>
      <c r="G24" s="46">
        <v>0</v>
      </c>
      <c r="H24" s="3"/>
      <c r="J24" s="133"/>
    </row>
    <row r="25" spans="1:10" ht="27.75" customHeight="1">
      <c r="A25" s="47" t="s">
        <v>161</v>
      </c>
      <c r="B25" s="44">
        <v>1</v>
      </c>
      <c r="C25" s="44">
        <v>4</v>
      </c>
      <c r="D25" s="10" t="s">
        <v>32</v>
      </c>
      <c r="E25" s="11">
        <v>120</v>
      </c>
      <c r="F25" s="12">
        <v>6013945.5700000003</v>
      </c>
      <c r="G25" s="46">
        <v>0</v>
      </c>
      <c r="H25" s="3"/>
      <c r="J25" s="133"/>
    </row>
    <row r="26" spans="1:10" ht="105.75" customHeight="1">
      <c r="A26" s="49" t="s">
        <v>36</v>
      </c>
      <c r="B26" s="50">
        <v>1</v>
      </c>
      <c r="C26" s="50">
        <v>4</v>
      </c>
      <c r="D26" s="53" t="s">
        <v>37</v>
      </c>
      <c r="E26" s="8">
        <v>0</v>
      </c>
      <c r="F26" s="9">
        <f>F27</f>
        <v>974700</v>
      </c>
      <c r="G26" s="51">
        <v>0</v>
      </c>
      <c r="H26" s="3"/>
      <c r="J26" s="133"/>
    </row>
    <row r="27" spans="1:10" ht="99" customHeight="1">
      <c r="A27" s="54" t="s">
        <v>38</v>
      </c>
      <c r="B27" s="44">
        <v>1</v>
      </c>
      <c r="C27" s="44">
        <v>4</v>
      </c>
      <c r="D27" s="55" t="s">
        <v>39</v>
      </c>
      <c r="E27" s="11">
        <v>0</v>
      </c>
      <c r="F27" s="12">
        <f>F28</f>
        <v>974700</v>
      </c>
      <c r="G27" s="46">
        <v>0</v>
      </c>
      <c r="H27" s="3"/>
      <c r="J27" s="133"/>
    </row>
    <row r="28" spans="1:10" ht="18" customHeight="1">
      <c r="A28" s="20" t="s">
        <v>40</v>
      </c>
      <c r="B28" s="44">
        <v>1</v>
      </c>
      <c r="C28" s="44">
        <v>4</v>
      </c>
      <c r="D28" s="55" t="s">
        <v>39</v>
      </c>
      <c r="E28" s="11">
        <v>500</v>
      </c>
      <c r="F28" s="12">
        <v>974700</v>
      </c>
      <c r="G28" s="46">
        <v>0</v>
      </c>
      <c r="H28" s="3"/>
      <c r="J28" s="133"/>
    </row>
    <row r="29" spans="1:10" ht="18" customHeight="1" thickBot="1">
      <c r="A29" s="56" t="s">
        <v>41</v>
      </c>
      <c r="B29" s="57">
        <v>1</v>
      </c>
      <c r="C29" s="57">
        <v>4</v>
      </c>
      <c r="D29" s="55" t="s">
        <v>39</v>
      </c>
      <c r="E29" s="58">
        <v>540</v>
      </c>
      <c r="F29" s="12">
        <v>974700</v>
      </c>
      <c r="G29" s="46">
        <v>0</v>
      </c>
      <c r="H29" s="3"/>
      <c r="J29" s="133"/>
    </row>
    <row r="30" spans="1:10" ht="41.25" hidden="1" customHeight="1" thickBot="1">
      <c r="A30" s="49" t="s">
        <v>42</v>
      </c>
      <c r="B30" s="50">
        <v>1</v>
      </c>
      <c r="C30" s="50">
        <v>11</v>
      </c>
      <c r="D30" s="7" t="s">
        <v>23</v>
      </c>
      <c r="E30" s="8">
        <v>0</v>
      </c>
      <c r="F30" s="9">
        <f t="shared" ref="F30:G30" si="2">F32</f>
        <v>0</v>
      </c>
      <c r="G30" s="51">
        <f t="shared" si="2"/>
        <v>0</v>
      </c>
      <c r="H30" s="3"/>
      <c r="J30" s="133"/>
    </row>
    <row r="31" spans="1:10" ht="17.25" hidden="1" customHeight="1" thickBot="1">
      <c r="A31" s="20"/>
      <c r="B31" s="44"/>
      <c r="C31" s="44"/>
      <c r="D31" s="10"/>
      <c r="E31" s="11"/>
      <c r="F31" s="12"/>
      <c r="G31" s="46"/>
      <c r="H31" s="3"/>
      <c r="J31" s="133"/>
    </row>
    <row r="32" spans="1:10" ht="15" hidden="1" customHeight="1">
      <c r="A32" s="20" t="s">
        <v>43</v>
      </c>
      <c r="B32" s="44">
        <v>1</v>
      </c>
      <c r="C32" s="44">
        <v>11</v>
      </c>
      <c r="D32" s="10" t="s">
        <v>44</v>
      </c>
      <c r="E32" s="11">
        <v>0</v>
      </c>
      <c r="F32" s="12">
        <f>F33</f>
        <v>0</v>
      </c>
      <c r="G32" s="46"/>
      <c r="J32" s="133"/>
    </row>
    <row r="33" spans="1:10" ht="48.75" hidden="1" customHeight="1">
      <c r="A33" s="59" t="s">
        <v>45</v>
      </c>
      <c r="B33" s="44">
        <v>1</v>
      </c>
      <c r="C33" s="44">
        <v>11</v>
      </c>
      <c r="D33" s="10" t="s">
        <v>46</v>
      </c>
      <c r="E33" s="11">
        <v>0</v>
      </c>
      <c r="F33" s="12">
        <v>0</v>
      </c>
      <c r="G33" s="46">
        <v>0</v>
      </c>
      <c r="J33" s="133"/>
    </row>
    <row r="34" spans="1:10" ht="12.75" hidden="1" customHeight="1">
      <c r="A34" s="20" t="s">
        <v>47</v>
      </c>
      <c r="B34" s="44">
        <v>1</v>
      </c>
      <c r="C34" s="44">
        <v>11</v>
      </c>
      <c r="D34" s="10" t="s">
        <v>46</v>
      </c>
      <c r="E34" s="11">
        <v>800</v>
      </c>
      <c r="F34" s="12">
        <v>0</v>
      </c>
      <c r="G34" s="46">
        <v>0</v>
      </c>
      <c r="J34" s="133"/>
    </row>
    <row r="35" spans="1:10" ht="30" hidden="1" customHeight="1" thickBot="1">
      <c r="A35" s="20" t="s">
        <v>48</v>
      </c>
      <c r="B35" s="44">
        <v>1</v>
      </c>
      <c r="C35" s="44">
        <v>11</v>
      </c>
      <c r="D35" s="10" t="s">
        <v>46</v>
      </c>
      <c r="E35" s="11">
        <v>870</v>
      </c>
      <c r="F35" s="12">
        <f>[1]прил.5!Q99</f>
        <v>0</v>
      </c>
      <c r="G35" s="46">
        <v>0</v>
      </c>
      <c r="J35" s="133"/>
    </row>
    <row r="36" spans="1:10" ht="18.600000000000001" customHeight="1" thickBot="1">
      <c r="A36" s="49" t="s">
        <v>49</v>
      </c>
      <c r="B36" s="50">
        <v>1</v>
      </c>
      <c r="C36" s="50">
        <v>13</v>
      </c>
      <c r="D36" s="7" t="s">
        <v>23</v>
      </c>
      <c r="E36" s="8">
        <v>0</v>
      </c>
      <c r="F36" s="9">
        <f>F53+F37+F48</f>
        <v>5940734.75</v>
      </c>
      <c r="G36" s="51">
        <v>0</v>
      </c>
      <c r="J36" s="133"/>
    </row>
    <row r="37" spans="1:10" ht="55.15" customHeight="1">
      <c r="A37" s="20" t="s">
        <v>25</v>
      </c>
      <c r="B37" s="44">
        <v>1</v>
      </c>
      <c r="C37" s="44">
        <v>13</v>
      </c>
      <c r="D37" s="10" t="s">
        <v>26</v>
      </c>
      <c r="E37" s="11">
        <v>0</v>
      </c>
      <c r="F37" s="12">
        <f>F38</f>
        <v>302507.83</v>
      </c>
      <c r="G37" s="46">
        <v>0</v>
      </c>
      <c r="H37" s="3" t="s">
        <v>12</v>
      </c>
      <c r="I37" s="5">
        <f>F37+F38+F39+F40+F41</f>
        <v>741817.82000000007</v>
      </c>
      <c r="J37" s="133"/>
    </row>
    <row r="38" spans="1:10" ht="79.150000000000006" customHeight="1">
      <c r="A38" s="52" t="s">
        <v>50</v>
      </c>
      <c r="B38" s="44">
        <v>1</v>
      </c>
      <c r="C38" s="44">
        <v>13</v>
      </c>
      <c r="D38" s="10" t="s">
        <v>35</v>
      </c>
      <c r="E38" s="11">
        <v>0</v>
      </c>
      <c r="F38" s="12">
        <f>F42+F44+F47</f>
        <v>302507.83</v>
      </c>
      <c r="G38" s="46">
        <v>0</v>
      </c>
      <c r="H38" s="3"/>
      <c r="J38" s="133"/>
    </row>
    <row r="39" spans="1:10" ht="42.75" hidden="1" customHeight="1" thickBot="1">
      <c r="A39" s="20" t="s">
        <v>29</v>
      </c>
      <c r="B39" s="44">
        <v>1</v>
      </c>
      <c r="C39" s="44">
        <v>13</v>
      </c>
      <c r="D39" s="10" t="s">
        <v>35</v>
      </c>
      <c r="E39" s="11">
        <v>100</v>
      </c>
      <c r="F39" s="12">
        <f>F40</f>
        <v>0</v>
      </c>
      <c r="G39" s="46">
        <v>0</v>
      </c>
      <c r="H39" s="3"/>
      <c r="J39" s="133"/>
    </row>
    <row r="40" spans="1:10" ht="17.25" hidden="1" customHeight="1" thickBot="1">
      <c r="A40" s="20" t="s">
        <v>33</v>
      </c>
      <c r="B40" s="44">
        <v>1</v>
      </c>
      <c r="C40" s="44">
        <v>13</v>
      </c>
      <c r="D40" s="10" t="s">
        <v>35</v>
      </c>
      <c r="E40" s="11">
        <v>122</v>
      </c>
      <c r="F40" s="12">
        <f>[1]прил.5!Q78</f>
        <v>0</v>
      </c>
      <c r="G40" s="46">
        <v>0</v>
      </c>
      <c r="H40" s="3"/>
      <c r="J40" s="133"/>
    </row>
    <row r="41" spans="1:10" ht="17.25" hidden="1" customHeight="1" thickBot="1">
      <c r="A41" s="20" t="s">
        <v>34</v>
      </c>
      <c r="B41" s="44">
        <v>1</v>
      </c>
      <c r="C41" s="44">
        <v>13</v>
      </c>
      <c r="D41" s="10" t="s">
        <v>35</v>
      </c>
      <c r="E41" s="11">
        <v>200</v>
      </c>
      <c r="F41" s="12">
        <f>F44</f>
        <v>136802.16</v>
      </c>
      <c r="G41" s="46">
        <v>0</v>
      </c>
      <c r="H41" s="3"/>
      <c r="J41" s="133"/>
    </row>
    <row r="42" spans="1:10" ht="61.15" customHeight="1">
      <c r="A42" s="20" t="s">
        <v>29</v>
      </c>
      <c r="B42" s="44"/>
      <c r="C42" s="44"/>
      <c r="D42" s="10" t="s">
        <v>35</v>
      </c>
      <c r="E42" s="11">
        <v>100</v>
      </c>
      <c r="F42" s="12">
        <f>F43</f>
        <v>130693.1</v>
      </c>
      <c r="G42" s="46"/>
      <c r="J42" s="133"/>
    </row>
    <row r="43" spans="1:10" ht="25.9" customHeight="1">
      <c r="A43" s="47" t="s">
        <v>161</v>
      </c>
      <c r="B43" s="44"/>
      <c r="C43" s="44"/>
      <c r="D43" s="10" t="s">
        <v>35</v>
      </c>
      <c r="E43" s="11">
        <v>120</v>
      </c>
      <c r="F43" s="12">
        <v>130693.1</v>
      </c>
      <c r="G43" s="46"/>
      <c r="J43" s="133"/>
    </row>
    <row r="44" spans="1:10" ht="25.9" customHeight="1">
      <c r="A44" s="20" t="s">
        <v>70</v>
      </c>
      <c r="B44" s="57">
        <v>1</v>
      </c>
      <c r="C44" s="57">
        <v>13</v>
      </c>
      <c r="D44" s="10" t="s">
        <v>35</v>
      </c>
      <c r="E44" s="58">
        <v>200</v>
      </c>
      <c r="F44" s="60">
        <f>F45</f>
        <v>136802.16</v>
      </c>
      <c r="G44" s="61">
        <v>0</v>
      </c>
      <c r="H44" s="3"/>
      <c r="J44" s="133"/>
    </row>
    <row r="45" spans="1:10" ht="36.75" customHeight="1">
      <c r="A45" s="20" t="s">
        <v>160</v>
      </c>
      <c r="B45" s="57">
        <v>1</v>
      </c>
      <c r="C45" s="57">
        <v>13</v>
      </c>
      <c r="D45" s="10" t="s">
        <v>35</v>
      </c>
      <c r="E45" s="58">
        <v>240</v>
      </c>
      <c r="F45" s="19">
        <v>136802.16</v>
      </c>
      <c r="G45" s="61">
        <v>0</v>
      </c>
      <c r="H45" s="3"/>
      <c r="J45" s="133"/>
    </row>
    <row r="46" spans="1:10" ht="17.45" customHeight="1">
      <c r="A46" s="47" t="s">
        <v>47</v>
      </c>
      <c r="B46" s="57">
        <v>1</v>
      </c>
      <c r="C46" s="57">
        <v>13</v>
      </c>
      <c r="D46" s="10" t="s">
        <v>35</v>
      </c>
      <c r="E46" s="23">
        <v>800</v>
      </c>
      <c r="F46" s="18">
        <f>F47</f>
        <v>35012.57</v>
      </c>
      <c r="G46" s="24">
        <v>0</v>
      </c>
      <c r="H46" s="3"/>
      <c r="J46" s="133"/>
    </row>
    <row r="47" spans="1:10" ht="17.45" customHeight="1" thickBot="1">
      <c r="A47" s="20" t="s">
        <v>163</v>
      </c>
      <c r="B47" s="57">
        <v>1</v>
      </c>
      <c r="C47" s="57">
        <v>13</v>
      </c>
      <c r="D47" s="10" t="s">
        <v>35</v>
      </c>
      <c r="E47" s="11">
        <v>850</v>
      </c>
      <c r="F47" s="19">
        <f>5135+29877.57</f>
        <v>35012.57</v>
      </c>
      <c r="G47" s="46">
        <v>0</v>
      </c>
      <c r="H47" s="3"/>
      <c r="J47" s="133"/>
    </row>
    <row r="48" spans="1:10" ht="36.75" customHeight="1" thickBot="1">
      <c r="A48" s="62" t="s">
        <v>51</v>
      </c>
      <c r="B48" s="44">
        <v>1</v>
      </c>
      <c r="C48" s="44">
        <v>13</v>
      </c>
      <c r="D48" s="63" t="s">
        <v>52</v>
      </c>
      <c r="E48" s="11">
        <v>0</v>
      </c>
      <c r="F48" s="12">
        <f>F49</f>
        <v>46145</v>
      </c>
      <c r="G48" s="46">
        <v>0</v>
      </c>
      <c r="H48" s="3"/>
      <c r="J48" s="133"/>
    </row>
    <row r="49" spans="1:10" ht="108.75">
      <c r="A49" s="138" t="s">
        <v>53</v>
      </c>
      <c r="B49" s="44">
        <v>1</v>
      </c>
      <c r="C49" s="44">
        <v>13</v>
      </c>
      <c r="D49" s="64" t="s">
        <v>54</v>
      </c>
      <c r="E49" s="11">
        <v>0</v>
      </c>
      <c r="F49" s="12">
        <f>F50</f>
        <v>46145</v>
      </c>
      <c r="G49" s="46">
        <v>0</v>
      </c>
      <c r="H49" s="3"/>
      <c r="J49" s="133"/>
    </row>
    <row r="50" spans="1:10" ht="24.75">
      <c r="A50" s="20" t="s">
        <v>70</v>
      </c>
      <c r="B50" s="44">
        <v>1</v>
      </c>
      <c r="C50" s="44">
        <v>13</v>
      </c>
      <c r="D50" s="64" t="s">
        <v>55</v>
      </c>
      <c r="E50" s="11">
        <v>200</v>
      </c>
      <c r="F50" s="12">
        <f>F51</f>
        <v>46145</v>
      </c>
      <c r="G50" s="46">
        <v>0</v>
      </c>
      <c r="H50" s="3"/>
      <c r="J50" s="133"/>
    </row>
    <row r="51" spans="1:10" ht="42" customHeight="1">
      <c r="A51" s="20" t="s">
        <v>160</v>
      </c>
      <c r="B51" s="57">
        <v>1</v>
      </c>
      <c r="C51" s="57">
        <v>13</v>
      </c>
      <c r="D51" s="64" t="s">
        <v>55</v>
      </c>
      <c r="E51" s="58">
        <v>240</v>
      </c>
      <c r="F51" s="19">
        <v>46145</v>
      </c>
      <c r="G51" s="61">
        <v>0</v>
      </c>
      <c r="J51" s="133"/>
    </row>
    <row r="52" spans="1:10" ht="16.5" hidden="1" customHeight="1">
      <c r="A52" s="56" t="s">
        <v>57</v>
      </c>
      <c r="B52" s="57">
        <v>1</v>
      </c>
      <c r="C52" s="57">
        <v>13</v>
      </c>
      <c r="D52" s="10" t="s">
        <v>56</v>
      </c>
      <c r="E52" s="11">
        <v>870</v>
      </c>
      <c r="F52" s="46">
        <v>0</v>
      </c>
      <c r="G52" s="46">
        <v>0</v>
      </c>
      <c r="H52" s="3" t="s">
        <v>13</v>
      </c>
      <c r="I52" s="5">
        <f>F52+F53</f>
        <v>5592081.9199999999</v>
      </c>
      <c r="J52" s="133"/>
    </row>
    <row r="53" spans="1:10" ht="51.75" customHeight="1">
      <c r="A53" s="20" t="s">
        <v>58</v>
      </c>
      <c r="B53" s="44">
        <v>1</v>
      </c>
      <c r="C53" s="44">
        <v>13</v>
      </c>
      <c r="D53" s="10" t="s">
        <v>59</v>
      </c>
      <c r="E53" s="11">
        <v>0</v>
      </c>
      <c r="F53" s="12">
        <f>F54</f>
        <v>5592081.9199999999</v>
      </c>
      <c r="G53" s="46">
        <v>0</v>
      </c>
      <c r="H53" s="3"/>
      <c r="J53" s="133"/>
    </row>
    <row r="54" spans="1:10" ht="87.75" customHeight="1">
      <c r="A54" s="20" t="s">
        <v>60</v>
      </c>
      <c r="B54" s="44">
        <v>1</v>
      </c>
      <c r="C54" s="44">
        <v>13</v>
      </c>
      <c r="D54" s="10" t="s">
        <v>61</v>
      </c>
      <c r="E54" s="11">
        <v>0</v>
      </c>
      <c r="F54" s="12">
        <f>F55+F57+F59</f>
        <v>5592081.9199999999</v>
      </c>
      <c r="G54" s="46">
        <v>0</v>
      </c>
      <c r="H54" s="3"/>
      <c r="J54" s="133"/>
    </row>
    <row r="55" spans="1:10" ht="63.6" customHeight="1">
      <c r="A55" s="20" t="s">
        <v>29</v>
      </c>
      <c r="B55" s="44">
        <v>1</v>
      </c>
      <c r="C55" s="44">
        <v>13</v>
      </c>
      <c r="D55" s="10" t="s">
        <v>61</v>
      </c>
      <c r="E55" s="11">
        <v>100</v>
      </c>
      <c r="F55" s="12">
        <f>F56</f>
        <v>3679547.4</v>
      </c>
      <c r="G55" s="46">
        <v>0</v>
      </c>
      <c r="H55" s="3"/>
      <c r="J55" s="133"/>
    </row>
    <row r="56" spans="1:10" ht="27.6" customHeight="1">
      <c r="A56" s="47" t="s">
        <v>162</v>
      </c>
      <c r="B56" s="44">
        <v>1</v>
      </c>
      <c r="C56" s="44">
        <v>13</v>
      </c>
      <c r="D56" s="10" t="s">
        <v>61</v>
      </c>
      <c r="E56" s="11">
        <v>110</v>
      </c>
      <c r="F56" s="12">
        <f>3578013.6+101533.8</f>
        <v>3679547.4</v>
      </c>
      <c r="G56" s="46">
        <v>0</v>
      </c>
      <c r="H56" s="3"/>
      <c r="J56" s="133"/>
    </row>
    <row r="57" spans="1:10" ht="27.6" customHeight="1">
      <c r="A57" s="20" t="s">
        <v>70</v>
      </c>
      <c r="B57" s="44">
        <v>1</v>
      </c>
      <c r="C57" s="44">
        <v>13</v>
      </c>
      <c r="D57" s="10" t="s">
        <v>61</v>
      </c>
      <c r="E57" s="11">
        <v>200</v>
      </c>
      <c r="F57" s="12">
        <f>F58</f>
        <v>1906281.35</v>
      </c>
      <c r="G57" s="46">
        <v>0</v>
      </c>
      <c r="H57" s="3"/>
      <c r="J57" s="133"/>
    </row>
    <row r="58" spans="1:10" ht="27.6" customHeight="1">
      <c r="A58" s="20" t="s">
        <v>160</v>
      </c>
      <c r="B58" s="44">
        <v>1</v>
      </c>
      <c r="C58" s="44">
        <v>13</v>
      </c>
      <c r="D58" s="10" t="s">
        <v>61</v>
      </c>
      <c r="E58" s="11">
        <v>240</v>
      </c>
      <c r="F58" s="12">
        <f>203699.83+1708834.69-F60</f>
        <v>1906281.35</v>
      </c>
      <c r="G58" s="46">
        <v>0</v>
      </c>
      <c r="H58" s="3"/>
      <c r="J58" s="133"/>
    </row>
    <row r="59" spans="1:10">
      <c r="A59" s="47" t="s">
        <v>47</v>
      </c>
      <c r="B59" s="44">
        <v>1</v>
      </c>
      <c r="C59" s="57">
        <v>13</v>
      </c>
      <c r="D59" s="10" t="s">
        <v>61</v>
      </c>
      <c r="E59" s="23">
        <v>800</v>
      </c>
      <c r="F59" s="18">
        <f>F60</f>
        <v>6253.17</v>
      </c>
      <c r="G59" s="24">
        <v>0</v>
      </c>
      <c r="H59" s="3"/>
      <c r="J59" s="133"/>
    </row>
    <row r="60" spans="1:10" ht="19.149999999999999" customHeight="1">
      <c r="A60" s="20" t="s">
        <v>163</v>
      </c>
      <c r="B60" s="44">
        <v>1</v>
      </c>
      <c r="C60" s="57">
        <v>13</v>
      </c>
      <c r="D60" s="10" t="s">
        <v>61</v>
      </c>
      <c r="E60" s="11">
        <v>850</v>
      </c>
      <c r="F60" s="12">
        <v>6253.17</v>
      </c>
      <c r="G60" s="46">
        <v>0</v>
      </c>
      <c r="H60" s="3"/>
      <c r="J60" s="133"/>
    </row>
    <row r="61" spans="1:10" ht="1.5" customHeight="1" thickBot="1">
      <c r="A61" s="47" t="s">
        <v>62</v>
      </c>
      <c r="B61" s="44">
        <v>1</v>
      </c>
      <c r="C61" s="44">
        <v>13</v>
      </c>
      <c r="D61" s="64" t="s">
        <v>65</v>
      </c>
      <c r="E61" s="11">
        <v>119</v>
      </c>
      <c r="F61" s="12">
        <f>[1]прил.5!Q173</f>
        <v>0</v>
      </c>
      <c r="G61" s="46">
        <v>0</v>
      </c>
      <c r="J61" s="133"/>
    </row>
    <row r="62" spans="1:10" ht="15.75" customHeight="1" thickBot="1">
      <c r="A62" s="34" t="s">
        <v>3</v>
      </c>
      <c r="B62" s="65">
        <v>2</v>
      </c>
      <c r="C62" s="66">
        <v>0</v>
      </c>
      <c r="D62" s="7" t="s">
        <v>23</v>
      </c>
      <c r="E62" s="36">
        <v>0</v>
      </c>
      <c r="F62" s="67">
        <f t="shared" ref="F62:G63" si="3">F63</f>
        <v>189200</v>
      </c>
      <c r="G62" s="38">
        <f t="shared" si="3"/>
        <v>189200</v>
      </c>
      <c r="J62" s="133"/>
    </row>
    <row r="63" spans="1:10" ht="30" customHeight="1" thickBot="1">
      <c r="A63" s="68" t="s">
        <v>66</v>
      </c>
      <c r="B63" s="40">
        <v>2</v>
      </c>
      <c r="C63" s="40">
        <v>3</v>
      </c>
      <c r="D63" s="7" t="s">
        <v>23</v>
      </c>
      <c r="E63" s="41">
        <v>0</v>
      </c>
      <c r="F63" s="42">
        <f t="shared" si="3"/>
        <v>189200</v>
      </c>
      <c r="G63" s="43">
        <f t="shared" si="3"/>
        <v>189200</v>
      </c>
      <c r="J63" s="133"/>
    </row>
    <row r="64" spans="1:10" ht="54.6" customHeight="1">
      <c r="A64" s="20" t="s">
        <v>67</v>
      </c>
      <c r="B64" s="44">
        <v>2</v>
      </c>
      <c r="C64" s="44">
        <v>3</v>
      </c>
      <c r="D64" s="10" t="s">
        <v>26</v>
      </c>
      <c r="E64" s="11">
        <v>0</v>
      </c>
      <c r="F64" s="12">
        <f>F65</f>
        <v>189200</v>
      </c>
      <c r="G64" s="46">
        <f>F64</f>
        <v>189200</v>
      </c>
      <c r="J64" s="133"/>
    </row>
    <row r="65" spans="1:10" ht="88.15" customHeight="1">
      <c r="A65" s="54" t="s">
        <v>68</v>
      </c>
      <c r="B65" s="44">
        <v>2</v>
      </c>
      <c r="C65" s="44">
        <v>3</v>
      </c>
      <c r="D65" s="10" t="s">
        <v>69</v>
      </c>
      <c r="E65" s="11">
        <v>0</v>
      </c>
      <c r="F65" s="12">
        <f>F66+F68</f>
        <v>189200</v>
      </c>
      <c r="G65" s="46">
        <f>F65</f>
        <v>189200</v>
      </c>
      <c r="H65" s="3" t="s">
        <v>14</v>
      </c>
      <c r="I65" s="5">
        <f>F65+F67+F68</f>
        <v>378400</v>
      </c>
      <c r="J65" s="133"/>
    </row>
    <row r="66" spans="1:10" ht="79.5" customHeight="1">
      <c r="A66" s="20" t="s">
        <v>29</v>
      </c>
      <c r="B66" s="44">
        <v>2</v>
      </c>
      <c r="C66" s="44">
        <v>3</v>
      </c>
      <c r="D66" s="10" t="s">
        <v>69</v>
      </c>
      <c r="E66" s="11">
        <v>100</v>
      </c>
      <c r="F66" s="12">
        <f>F67</f>
        <v>134918.03</v>
      </c>
      <c r="G66" s="46">
        <f>F66</f>
        <v>134918.03</v>
      </c>
      <c r="H66" s="3"/>
      <c r="J66" s="133"/>
    </row>
    <row r="67" spans="1:10" ht="26.45" customHeight="1">
      <c r="A67" s="47" t="s">
        <v>161</v>
      </c>
      <c r="B67" s="44">
        <v>2</v>
      </c>
      <c r="C67" s="44">
        <v>3</v>
      </c>
      <c r="D67" s="10" t="s">
        <v>69</v>
      </c>
      <c r="E67" s="11">
        <v>120</v>
      </c>
      <c r="F67" s="13">
        <v>134918.03</v>
      </c>
      <c r="G67" s="46">
        <f>F67</f>
        <v>134918.03</v>
      </c>
      <c r="H67" s="3"/>
      <c r="J67" s="133"/>
    </row>
    <row r="68" spans="1:10" ht="27" customHeight="1">
      <c r="A68" s="20" t="s">
        <v>70</v>
      </c>
      <c r="B68" s="57">
        <v>2</v>
      </c>
      <c r="C68" s="57">
        <v>3</v>
      </c>
      <c r="D68" s="10" t="s">
        <v>69</v>
      </c>
      <c r="E68" s="11">
        <v>200</v>
      </c>
      <c r="F68" s="12">
        <f t="shared" ref="F68:G68" si="4">F69</f>
        <v>54281.97</v>
      </c>
      <c r="G68" s="46">
        <f t="shared" si="4"/>
        <v>54281.97</v>
      </c>
      <c r="H68" s="3"/>
      <c r="J68" s="133"/>
    </row>
    <row r="69" spans="1:10" ht="37.5" thickBot="1">
      <c r="A69" s="20" t="s">
        <v>160</v>
      </c>
      <c r="B69" s="57">
        <v>2</v>
      </c>
      <c r="C69" s="57">
        <v>3</v>
      </c>
      <c r="D69" s="10" t="s">
        <v>69</v>
      </c>
      <c r="E69" s="58">
        <v>240</v>
      </c>
      <c r="F69" s="13">
        <v>54281.97</v>
      </c>
      <c r="G69" s="61">
        <f>F69</f>
        <v>54281.97</v>
      </c>
      <c r="J69" s="133"/>
    </row>
    <row r="70" spans="1:10" ht="32.25" customHeight="1" thickBot="1">
      <c r="A70" s="69" t="s">
        <v>4</v>
      </c>
      <c r="B70" s="35">
        <v>3</v>
      </c>
      <c r="C70" s="35">
        <v>0</v>
      </c>
      <c r="D70" s="7" t="s">
        <v>23</v>
      </c>
      <c r="E70" s="36">
        <v>0</v>
      </c>
      <c r="F70" s="37">
        <f>F71+F76+F86</f>
        <v>1291252.7</v>
      </c>
      <c r="G70" s="38">
        <f>G71+G76</f>
        <v>13200</v>
      </c>
      <c r="J70" s="133"/>
    </row>
    <row r="71" spans="1:10" ht="15.75" thickBot="1">
      <c r="A71" s="68" t="s">
        <v>71</v>
      </c>
      <c r="B71" s="40">
        <v>3</v>
      </c>
      <c r="C71" s="40">
        <v>4</v>
      </c>
      <c r="D71" s="7" t="s">
        <v>23</v>
      </c>
      <c r="E71" s="41">
        <v>0</v>
      </c>
      <c r="F71" s="42">
        <f>F72</f>
        <v>13200</v>
      </c>
      <c r="G71" s="43">
        <f>G75</f>
        <v>13200</v>
      </c>
      <c r="J71" s="133"/>
    </row>
    <row r="72" spans="1:10" ht="48.75">
      <c r="A72" s="20" t="s">
        <v>25</v>
      </c>
      <c r="B72" s="44">
        <v>3</v>
      </c>
      <c r="C72" s="44">
        <v>4</v>
      </c>
      <c r="D72" s="10" t="s">
        <v>26</v>
      </c>
      <c r="E72" s="11">
        <v>0</v>
      </c>
      <c r="F72" s="12">
        <f t="shared" ref="F72:G72" si="5">F75</f>
        <v>13200</v>
      </c>
      <c r="G72" s="46">
        <f t="shared" si="5"/>
        <v>13200</v>
      </c>
      <c r="J72" s="133"/>
    </row>
    <row r="73" spans="1:10" ht="144.75">
      <c r="A73" s="54" t="s">
        <v>72</v>
      </c>
      <c r="B73" s="44">
        <v>3</v>
      </c>
      <c r="C73" s="44">
        <v>4</v>
      </c>
      <c r="D73" s="10" t="s">
        <v>73</v>
      </c>
      <c r="E73" s="11">
        <v>0</v>
      </c>
      <c r="F73" s="60">
        <f t="shared" ref="F73:G74" si="6">F74</f>
        <v>13200</v>
      </c>
      <c r="G73" s="61">
        <f t="shared" si="6"/>
        <v>13200</v>
      </c>
      <c r="J73" s="133"/>
    </row>
    <row r="74" spans="1:10" ht="24.75">
      <c r="A74" s="20" t="s">
        <v>70</v>
      </c>
      <c r="B74" s="44">
        <v>3</v>
      </c>
      <c r="C74" s="44">
        <v>4</v>
      </c>
      <c r="D74" s="10" t="s">
        <v>73</v>
      </c>
      <c r="E74" s="11">
        <v>200</v>
      </c>
      <c r="F74" s="60">
        <f t="shared" si="6"/>
        <v>13200</v>
      </c>
      <c r="G74" s="61">
        <f t="shared" si="6"/>
        <v>13200</v>
      </c>
      <c r="J74" s="133"/>
    </row>
    <row r="75" spans="1:10" ht="37.5" thickBot="1">
      <c r="A75" s="20" t="s">
        <v>160</v>
      </c>
      <c r="B75" s="57">
        <v>3</v>
      </c>
      <c r="C75" s="57">
        <v>4</v>
      </c>
      <c r="D75" s="10" t="s">
        <v>73</v>
      </c>
      <c r="E75" s="58">
        <v>240</v>
      </c>
      <c r="F75" s="60">
        <v>13200</v>
      </c>
      <c r="G75" s="61">
        <f>F75</f>
        <v>13200</v>
      </c>
      <c r="J75" s="133"/>
    </row>
    <row r="76" spans="1:10" ht="49.5" thickBot="1">
      <c r="A76" s="70" t="s">
        <v>74</v>
      </c>
      <c r="B76" s="71">
        <v>3</v>
      </c>
      <c r="C76" s="71">
        <v>9</v>
      </c>
      <c r="D76" s="7" t="s">
        <v>23</v>
      </c>
      <c r="E76" s="72">
        <v>0</v>
      </c>
      <c r="F76" s="9">
        <f>F77+F81</f>
        <v>1266766.98</v>
      </c>
      <c r="G76" s="51">
        <v>0</v>
      </c>
      <c r="J76" s="133"/>
    </row>
    <row r="77" spans="1:10" ht="63.6" customHeight="1">
      <c r="A77" s="73" t="s">
        <v>75</v>
      </c>
      <c r="B77" s="74">
        <v>3</v>
      </c>
      <c r="C77" s="74">
        <v>9</v>
      </c>
      <c r="D77" s="45" t="s">
        <v>76</v>
      </c>
      <c r="E77" s="75">
        <v>0</v>
      </c>
      <c r="F77" s="76">
        <f>F80</f>
        <v>866925.74</v>
      </c>
      <c r="G77" s="77">
        <v>0</v>
      </c>
      <c r="J77" s="133"/>
    </row>
    <row r="78" spans="1:10" ht="87" customHeight="1">
      <c r="A78" s="20" t="s">
        <v>77</v>
      </c>
      <c r="B78" s="21">
        <v>3</v>
      </c>
      <c r="C78" s="21">
        <v>9</v>
      </c>
      <c r="D78" s="78" t="s">
        <v>78</v>
      </c>
      <c r="E78" s="79">
        <v>0</v>
      </c>
      <c r="F78" s="12">
        <f>F79</f>
        <v>866925.74</v>
      </c>
      <c r="G78" s="46">
        <v>0</v>
      </c>
      <c r="J78" s="133"/>
    </row>
    <row r="79" spans="1:10" ht="24.75">
      <c r="A79" s="20" t="s">
        <v>70</v>
      </c>
      <c r="B79" s="21">
        <v>3</v>
      </c>
      <c r="C79" s="21">
        <v>9</v>
      </c>
      <c r="D79" s="78" t="s">
        <v>78</v>
      </c>
      <c r="E79" s="79">
        <v>200</v>
      </c>
      <c r="F79" s="12">
        <f>F80</f>
        <v>866925.74</v>
      </c>
      <c r="G79" s="46">
        <v>0</v>
      </c>
      <c r="J79" s="133"/>
    </row>
    <row r="80" spans="1:10" ht="37.5" thickBot="1">
      <c r="A80" s="20" t="s">
        <v>160</v>
      </c>
      <c r="B80" s="21">
        <v>3</v>
      </c>
      <c r="C80" s="21">
        <v>9</v>
      </c>
      <c r="D80" s="78" t="s">
        <v>78</v>
      </c>
      <c r="E80" s="79">
        <v>240</v>
      </c>
      <c r="F80" s="14">
        <v>866925.74</v>
      </c>
      <c r="G80" s="46">
        <v>0</v>
      </c>
      <c r="J80" s="133"/>
    </row>
    <row r="81" spans="1:10" ht="15.75" thickBot="1">
      <c r="A81" s="70" t="s">
        <v>79</v>
      </c>
      <c r="B81" s="71">
        <v>3</v>
      </c>
      <c r="C81" s="21">
        <v>9</v>
      </c>
      <c r="D81" s="7" t="s">
        <v>23</v>
      </c>
      <c r="E81" s="72">
        <v>0</v>
      </c>
      <c r="F81" s="9">
        <f>F82</f>
        <v>399841.24</v>
      </c>
      <c r="G81" s="51">
        <v>0</v>
      </c>
      <c r="J81" s="133"/>
    </row>
    <row r="82" spans="1:10" ht="48.75">
      <c r="A82" s="80" t="s">
        <v>80</v>
      </c>
      <c r="B82" s="74">
        <v>3</v>
      </c>
      <c r="C82" s="21">
        <v>9</v>
      </c>
      <c r="D82" s="45" t="s">
        <v>81</v>
      </c>
      <c r="E82" s="75">
        <v>0</v>
      </c>
      <c r="F82" s="76">
        <f>F85</f>
        <v>399841.24</v>
      </c>
      <c r="G82" s="77">
        <v>0</v>
      </c>
      <c r="J82" s="133"/>
    </row>
    <row r="83" spans="1:10" ht="84.75">
      <c r="A83" s="47" t="s">
        <v>82</v>
      </c>
      <c r="B83" s="21">
        <v>3</v>
      </c>
      <c r="C83" s="21">
        <v>9</v>
      </c>
      <c r="D83" s="78" t="s">
        <v>83</v>
      </c>
      <c r="E83" s="79">
        <v>0</v>
      </c>
      <c r="F83" s="12">
        <f>F84</f>
        <v>399841.24</v>
      </c>
      <c r="G83" s="46">
        <v>0</v>
      </c>
      <c r="J83" s="133"/>
    </row>
    <row r="84" spans="1:10" ht="24.75">
      <c r="A84" s="20" t="s">
        <v>70</v>
      </c>
      <c r="B84" s="21">
        <v>3</v>
      </c>
      <c r="C84" s="21">
        <v>9</v>
      </c>
      <c r="D84" s="78" t="s">
        <v>83</v>
      </c>
      <c r="E84" s="79">
        <v>200</v>
      </c>
      <c r="F84" s="12">
        <f>F85</f>
        <v>399841.24</v>
      </c>
      <c r="G84" s="46">
        <v>0</v>
      </c>
      <c r="J84" s="133"/>
    </row>
    <row r="85" spans="1:10" ht="37.5" thickBot="1">
      <c r="A85" s="20" t="s">
        <v>160</v>
      </c>
      <c r="B85" s="21">
        <v>3</v>
      </c>
      <c r="C85" s="21">
        <v>9</v>
      </c>
      <c r="D85" s="78" t="s">
        <v>83</v>
      </c>
      <c r="E85" s="79">
        <v>240</v>
      </c>
      <c r="F85" s="12">
        <v>399841.24</v>
      </c>
      <c r="G85" s="46">
        <v>0</v>
      </c>
      <c r="J85" s="133"/>
    </row>
    <row r="86" spans="1:10" ht="37.5" thickBot="1">
      <c r="A86" s="49" t="s">
        <v>84</v>
      </c>
      <c r="B86" s="81">
        <v>3</v>
      </c>
      <c r="C86" s="81">
        <v>14</v>
      </c>
      <c r="D86" s="7" t="s">
        <v>23</v>
      </c>
      <c r="E86" s="82">
        <v>0</v>
      </c>
      <c r="F86" s="9">
        <f>F87</f>
        <v>11285.72</v>
      </c>
      <c r="G86" s="51">
        <v>0</v>
      </c>
      <c r="J86" s="133"/>
    </row>
    <row r="87" spans="1:10" ht="52.9" customHeight="1">
      <c r="A87" s="83" t="s">
        <v>85</v>
      </c>
      <c r="B87" s="21">
        <v>3</v>
      </c>
      <c r="C87" s="21">
        <v>14</v>
      </c>
      <c r="D87" s="78" t="s">
        <v>86</v>
      </c>
      <c r="E87" s="79">
        <v>0</v>
      </c>
      <c r="F87" s="12">
        <f>F88+F91</f>
        <v>11285.72</v>
      </c>
      <c r="G87" s="46">
        <v>0</v>
      </c>
      <c r="J87" s="133"/>
    </row>
    <row r="88" spans="1:10" ht="101.25" customHeight="1">
      <c r="A88" s="84" t="s">
        <v>87</v>
      </c>
      <c r="B88" s="21">
        <v>3</v>
      </c>
      <c r="C88" s="21">
        <v>14</v>
      </c>
      <c r="D88" s="78" t="s">
        <v>88</v>
      </c>
      <c r="E88" s="79">
        <v>0</v>
      </c>
      <c r="F88" s="60">
        <f>F89</f>
        <v>3385.72</v>
      </c>
      <c r="G88" s="61">
        <v>0</v>
      </c>
      <c r="J88" s="133"/>
    </row>
    <row r="89" spans="1:10" ht="24.75">
      <c r="A89" s="20" t="s">
        <v>70</v>
      </c>
      <c r="B89" s="21">
        <v>3</v>
      </c>
      <c r="C89" s="21">
        <v>14</v>
      </c>
      <c r="D89" s="78" t="s">
        <v>88</v>
      </c>
      <c r="E89" s="79">
        <v>200</v>
      </c>
      <c r="F89" s="60">
        <f>F90</f>
        <v>3385.72</v>
      </c>
      <c r="G89" s="61">
        <v>0</v>
      </c>
      <c r="J89" s="133"/>
    </row>
    <row r="90" spans="1:10" ht="36.75">
      <c r="A90" s="20" t="s">
        <v>160</v>
      </c>
      <c r="B90" s="21">
        <v>3</v>
      </c>
      <c r="C90" s="21">
        <v>14</v>
      </c>
      <c r="D90" s="78" t="s">
        <v>88</v>
      </c>
      <c r="E90" s="79">
        <v>240</v>
      </c>
      <c r="F90" s="60">
        <v>3385.72</v>
      </c>
      <c r="G90" s="61">
        <v>0</v>
      </c>
      <c r="J90" s="133"/>
    </row>
    <row r="91" spans="1:10" ht="72">
      <c r="A91" s="85" t="s">
        <v>89</v>
      </c>
      <c r="B91" s="86">
        <v>3</v>
      </c>
      <c r="C91" s="86">
        <v>14</v>
      </c>
      <c r="D91" s="78" t="s">
        <v>90</v>
      </c>
      <c r="E91" s="87">
        <v>0</v>
      </c>
      <c r="F91" s="60">
        <f>F93</f>
        <v>7900</v>
      </c>
      <c r="G91" s="61">
        <v>0</v>
      </c>
      <c r="J91" s="133"/>
    </row>
    <row r="92" spans="1:10" ht="24.75">
      <c r="A92" s="20" t="s">
        <v>70</v>
      </c>
      <c r="B92" s="86">
        <v>3</v>
      </c>
      <c r="C92" s="86">
        <v>14</v>
      </c>
      <c r="D92" s="78" t="s">
        <v>90</v>
      </c>
      <c r="E92" s="87">
        <v>200</v>
      </c>
      <c r="F92" s="60">
        <f>F93</f>
        <v>7900</v>
      </c>
      <c r="G92" s="61">
        <v>0</v>
      </c>
      <c r="J92" s="133"/>
    </row>
    <row r="93" spans="1:10" ht="37.5" thickBot="1">
      <c r="A93" s="20" t="s">
        <v>160</v>
      </c>
      <c r="B93" s="86">
        <v>3</v>
      </c>
      <c r="C93" s="86">
        <v>14</v>
      </c>
      <c r="D93" s="78" t="s">
        <v>90</v>
      </c>
      <c r="E93" s="87">
        <v>240</v>
      </c>
      <c r="F93" s="60">
        <v>7900</v>
      </c>
      <c r="G93" s="46">
        <v>0</v>
      </c>
      <c r="J93" s="133"/>
    </row>
    <row r="94" spans="1:10" ht="15.75" thickBot="1">
      <c r="A94" s="69" t="s">
        <v>5</v>
      </c>
      <c r="B94" s="35">
        <v>4</v>
      </c>
      <c r="C94" s="35">
        <v>0</v>
      </c>
      <c r="D94" s="7" t="s">
        <v>23</v>
      </c>
      <c r="E94" s="36">
        <v>0</v>
      </c>
      <c r="F94" s="37">
        <f>F100+F108+F95+F113</f>
        <v>11834870.93</v>
      </c>
      <c r="G94" s="38">
        <f>G113</f>
        <v>0</v>
      </c>
      <c r="J94" s="133"/>
    </row>
    <row r="95" spans="1:10" ht="24.75" thickBot="1">
      <c r="A95" s="88" t="s">
        <v>91</v>
      </c>
      <c r="B95" s="40">
        <v>4</v>
      </c>
      <c r="C95" s="40">
        <v>1</v>
      </c>
      <c r="D95" s="89" t="s">
        <v>92</v>
      </c>
      <c r="E95" s="41">
        <v>0</v>
      </c>
      <c r="F95" s="42">
        <f>F96</f>
        <v>1558453.5</v>
      </c>
      <c r="G95" s="43">
        <v>0</v>
      </c>
      <c r="J95" s="133"/>
    </row>
    <row r="96" spans="1:10" ht="84">
      <c r="A96" s="90" t="s">
        <v>93</v>
      </c>
      <c r="B96" s="44">
        <v>4</v>
      </c>
      <c r="C96" s="44">
        <v>1</v>
      </c>
      <c r="D96" s="91" t="s">
        <v>92</v>
      </c>
      <c r="E96" s="11">
        <v>0</v>
      </c>
      <c r="F96" s="12">
        <f>F97</f>
        <v>1558453.5</v>
      </c>
      <c r="G96" s="46">
        <v>0</v>
      </c>
      <c r="J96" s="133"/>
    </row>
    <row r="97" spans="1:11" ht="72.75">
      <c r="A97" s="20" t="s">
        <v>29</v>
      </c>
      <c r="B97" s="44">
        <v>4</v>
      </c>
      <c r="C97" s="44">
        <v>1</v>
      </c>
      <c r="D97" s="91" t="s">
        <v>92</v>
      </c>
      <c r="E97" s="11">
        <v>100</v>
      </c>
      <c r="F97" s="12">
        <f>F98+F99</f>
        <v>1558453.5</v>
      </c>
      <c r="G97" s="46">
        <v>0</v>
      </c>
      <c r="J97" s="133"/>
    </row>
    <row r="98" spans="1:11" ht="24.75">
      <c r="A98" s="139" t="s">
        <v>162</v>
      </c>
      <c r="B98" s="140">
        <v>4</v>
      </c>
      <c r="C98" s="140">
        <v>1</v>
      </c>
      <c r="D98" s="141" t="s">
        <v>95</v>
      </c>
      <c r="E98" s="142">
        <v>110</v>
      </c>
      <c r="F98" s="143">
        <f>653326.4+168467.3</f>
        <v>821793.7</v>
      </c>
      <c r="G98" s="46">
        <v>0</v>
      </c>
      <c r="J98" s="133"/>
    </row>
    <row r="99" spans="1:11" ht="33" customHeight="1" thickBot="1">
      <c r="A99" s="139" t="s">
        <v>162</v>
      </c>
      <c r="B99" s="140">
        <v>4</v>
      </c>
      <c r="C99" s="140">
        <v>1</v>
      </c>
      <c r="D99" s="141" t="s">
        <v>94</v>
      </c>
      <c r="E99" s="142">
        <v>110</v>
      </c>
      <c r="F99" s="143">
        <f>569370.82+167288.98</f>
        <v>736659.79999999993</v>
      </c>
      <c r="G99" s="46">
        <v>0</v>
      </c>
      <c r="J99" s="133"/>
      <c r="K99" s="1" t="s">
        <v>169</v>
      </c>
    </row>
    <row r="100" spans="1:11" ht="15.75" thickBot="1">
      <c r="A100" s="70" t="s">
        <v>96</v>
      </c>
      <c r="B100" s="81">
        <v>4</v>
      </c>
      <c r="C100" s="81">
        <v>9</v>
      </c>
      <c r="D100" s="7" t="s">
        <v>23</v>
      </c>
      <c r="E100" s="82">
        <v>0</v>
      </c>
      <c r="F100" s="9">
        <f>F101+F104</f>
        <v>9498729.8300000001</v>
      </c>
      <c r="G100" s="51">
        <v>0</v>
      </c>
      <c r="J100" s="133"/>
    </row>
    <row r="101" spans="1:11" ht="72.75">
      <c r="A101" s="80" t="s">
        <v>97</v>
      </c>
      <c r="B101" s="21">
        <v>4</v>
      </c>
      <c r="C101" s="21">
        <v>9</v>
      </c>
      <c r="D101" s="78" t="s">
        <v>98</v>
      </c>
      <c r="E101" s="79">
        <v>0</v>
      </c>
      <c r="F101" s="46">
        <f>F102</f>
        <v>4498729.83</v>
      </c>
      <c r="G101" s="46">
        <v>0</v>
      </c>
      <c r="J101" s="133"/>
    </row>
    <row r="102" spans="1:11" ht="24.75">
      <c r="A102" s="20" t="s">
        <v>70</v>
      </c>
      <c r="B102" s="21">
        <v>4</v>
      </c>
      <c r="C102" s="21">
        <v>9</v>
      </c>
      <c r="D102" s="78" t="s">
        <v>98</v>
      </c>
      <c r="E102" s="79">
        <v>200</v>
      </c>
      <c r="F102" s="12">
        <f>F103</f>
        <v>4498729.83</v>
      </c>
      <c r="G102" s="46">
        <v>0</v>
      </c>
      <c r="J102" s="133"/>
    </row>
    <row r="103" spans="1:11" ht="36.75">
      <c r="A103" s="20" t="s">
        <v>160</v>
      </c>
      <c r="B103" s="21">
        <v>4</v>
      </c>
      <c r="C103" s="21">
        <v>9</v>
      </c>
      <c r="D103" s="78" t="s">
        <v>98</v>
      </c>
      <c r="E103" s="79">
        <v>240</v>
      </c>
      <c r="F103" s="12">
        <v>4498729.83</v>
      </c>
      <c r="G103" s="46">
        <v>0</v>
      </c>
      <c r="J103" s="133"/>
    </row>
    <row r="104" spans="1:11" ht="72.75">
      <c r="A104" s="80" t="s">
        <v>100</v>
      </c>
      <c r="B104" s="21">
        <v>4</v>
      </c>
      <c r="C104" s="21">
        <v>9</v>
      </c>
      <c r="D104" s="64" t="s">
        <v>101</v>
      </c>
      <c r="E104" s="79">
        <v>0</v>
      </c>
      <c r="F104" s="46">
        <f>F105</f>
        <v>5000000</v>
      </c>
      <c r="G104" s="46">
        <v>0</v>
      </c>
      <c r="J104" s="133"/>
    </row>
    <row r="105" spans="1:11" ht="24.75">
      <c r="A105" s="20" t="s">
        <v>70</v>
      </c>
      <c r="B105" s="21">
        <v>4</v>
      </c>
      <c r="C105" s="21">
        <v>9</v>
      </c>
      <c r="D105" s="64" t="s">
        <v>101</v>
      </c>
      <c r="E105" s="79">
        <v>200</v>
      </c>
      <c r="F105" s="12">
        <f>F106+F107</f>
        <v>5000000</v>
      </c>
      <c r="G105" s="46">
        <v>0</v>
      </c>
      <c r="J105" s="133"/>
    </row>
    <row r="106" spans="1:11" ht="36.75">
      <c r="A106" s="20" t="s">
        <v>160</v>
      </c>
      <c r="B106" s="21">
        <v>4</v>
      </c>
      <c r="C106" s="21">
        <v>9</v>
      </c>
      <c r="D106" s="64" t="s">
        <v>101</v>
      </c>
      <c r="E106" s="79">
        <v>240</v>
      </c>
      <c r="F106" s="12">
        <v>4750000</v>
      </c>
      <c r="G106" s="46">
        <v>0</v>
      </c>
      <c r="J106" s="133"/>
    </row>
    <row r="107" spans="1:11" ht="37.5" thickBot="1">
      <c r="A107" s="20" t="s">
        <v>160</v>
      </c>
      <c r="B107" s="21">
        <v>4</v>
      </c>
      <c r="C107" s="21">
        <v>9</v>
      </c>
      <c r="D107" s="64" t="s">
        <v>159</v>
      </c>
      <c r="E107" s="79">
        <v>240</v>
      </c>
      <c r="F107" s="12">
        <v>250000</v>
      </c>
      <c r="G107" s="46">
        <v>0</v>
      </c>
      <c r="J107" s="133"/>
    </row>
    <row r="108" spans="1:11" ht="15.75" thickBot="1">
      <c r="A108" s="70" t="s">
        <v>102</v>
      </c>
      <c r="B108" s="81">
        <v>4</v>
      </c>
      <c r="C108" s="81">
        <v>10</v>
      </c>
      <c r="D108" s="7" t="s">
        <v>23</v>
      </c>
      <c r="E108" s="82">
        <v>0</v>
      </c>
      <c r="F108" s="9">
        <f>F109</f>
        <v>313077.59999999998</v>
      </c>
      <c r="G108" s="51">
        <v>0</v>
      </c>
      <c r="J108" s="133"/>
    </row>
    <row r="109" spans="1:11" ht="48.75">
      <c r="A109" s="47" t="s">
        <v>103</v>
      </c>
      <c r="B109" s="21">
        <v>4</v>
      </c>
      <c r="C109" s="21">
        <v>10</v>
      </c>
      <c r="D109" s="78" t="s">
        <v>63</v>
      </c>
      <c r="E109" s="79">
        <v>0</v>
      </c>
      <c r="F109" s="12">
        <f>F112</f>
        <v>313077.59999999998</v>
      </c>
      <c r="G109" s="46">
        <v>0</v>
      </c>
      <c r="J109" s="133"/>
    </row>
    <row r="110" spans="1:11" ht="72.75">
      <c r="A110" s="47" t="s">
        <v>104</v>
      </c>
      <c r="B110" s="21">
        <v>4</v>
      </c>
      <c r="C110" s="21">
        <v>10</v>
      </c>
      <c r="D110" s="78" t="s">
        <v>105</v>
      </c>
      <c r="E110" s="79">
        <v>0</v>
      </c>
      <c r="F110" s="12">
        <f>F111</f>
        <v>313077.59999999998</v>
      </c>
      <c r="G110" s="46">
        <v>0</v>
      </c>
      <c r="J110" s="133"/>
    </row>
    <row r="111" spans="1:11">
      <c r="A111" s="20" t="s">
        <v>47</v>
      </c>
      <c r="B111" s="21">
        <v>4</v>
      </c>
      <c r="C111" s="21">
        <v>10</v>
      </c>
      <c r="D111" s="78" t="s">
        <v>105</v>
      </c>
      <c r="E111" s="79">
        <v>800</v>
      </c>
      <c r="F111" s="12">
        <f>F112</f>
        <v>313077.59999999998</v>
      </c>
      <c r="G111" s="46">
        <v>0</v>
      </c>
      <c r="J111" s="133"/>
    </row>
    <row r="112" spans="1:11" ht="60.75">
      <c r="A112" s="47" t="s">
        <v>164</v>
      </c>
      <c r="B112" s="21">
        <v>4</v>
      </c>
      <c r="C112" s="21">
        <v>10</v>
      </c>
      <c r="D112" s="78" t="s">
        <v>105</v>
      </c>
      <c r="E112" s="79">
        <v>810</v>
      </c>
      <c r="F112" s="12">
        <v>313077.59999999998</v>
      </c>
      <c r="G112" s="46">
        <v>0</v>
      </c>
      <c r="J112" s="133"/>
    </row>
    <row r="113" spans="1:10" ht="24.75">
      <c r="A113" s="70" t="s">
        <v>106</v>
      </c>
      <c r="B113" s="81">
        <v>4</v>
      </c>
      <c r="C113" s="81">
        <v>12</v>
      </c>
      <c r="D113" s="78" t="s">
        <v>37</v>
      </c>
      <c r="E113" s="82">
        <v>0</v>
      </c>
      <c r="F113" s="9">
        <f>F115</f>
        <v>464610</v>
      </c>
      <c r="G113" s="51">
        <v>0</v>
      </c>
      <c r="J113" s="133"/>
    </row>
    <row r="114" spans="1:10" ht="72.75">
      <c r="A114" s="80" t="s">
        <v>107</v>
      </c>
      <c r="B114" s="21">
        <v>4</v>
      </c>
      <c r="C114" s="21">
        <v>12</v>
      </c>
      <c r="D114" s="78" t="s">
        <v>37</v>
      </c>
      <c r="E114" s="79">
        <v>0</v>
      </c>
      <c r="F114" s="12">
        <f>F115</f>
        <v>464610</v>
      </c>
      <c r="G114" s="46">
        <v>0</v>
      </c>
      <c r="J114" s="133"/>
    </row>
    <row r="115" spans="1:10" ht="195.75" customHeight="1">
      <c r="A115" s="80" t="s">
        <v>108</v>
      </c>
      <c r="B115" s="21">
        <v>4</v>
      </c>
      <c r="C115" s="21">
        <v>12</v>
      </c>
      <c r="D115" s="92" t="s">
        <v>109</v>
      </c>
      <c r="E115" s="79">
        <v>0</v>
      </c>
      <c r="F115" s="12">
        <f>F117</f>
        <v>464610</v>
      </c>
      <c r="G115" s="46">
        <v>0</v>
      </c>
      <c r="J115" s="133"/>
    </row>
    <row r="116" spans="1:10">
      <c r="A116" s="47" t="s">
        <v>40</v>
      </c>
      <c r="B116" s="21">
        <v>4</v>
      </c>
      <c r="C116" s="21">
        <v>12</v>
      </c>
      <c r="D116" s="78" t="s">
        <v>109</v>
      </c>
      <c r="E116" s="79">
        <v>500</v>
      </c>
      <c r="F116" s="12">
        <f>F117</f>
        <v>464610</v>
      </c>
      <c r="G116" s="46">
        <v>0</v>
      </c>
      <c r="J116" s="133"/>
    </row>
    <row r="117" spans="1:10" ht="15.75" thickBot="1">
      <c r="A117" s="47" t="s">
        <v>41</v>
      </c>
      <c r="B117" s="21">
        <v>4</v>
      </c>
      <c r="C117" s="21">
        <v>12</v>
      </c>
      <c r="D117" s="92" t="s">
        <v>109</v>
      </c>
      <c r="E117" s="79">
        <v>540</v>
      </c>
      <c r="F117" s="12">
        <v>464610</v>
      </c>
      <c r="G117" s="46">
        <v>0</v>
      </c>
      <c r="J117" s="133"/>
    </row>
    <row r="118" spans="1:10" ht="15.75" thickBot="1">
      <c r="A118" s="69" t="s">
        <v>6</v>
      </c>
      <c r="B118" s="35">
        <v>5</v>
      </c>
      <c r="C118" s="35">
        <v>0</v>
      </c>
      <c r="D118" s="7" t="s">
        <v>23</v>
      </c>
      <c r="E118" s="36">
        <v>0</v>
      </c>
      <c r="F118" s="37">
        <f>F119+F132+F137</f>
        <v>40433924.829999998</v>
      </c>
      <c r="G118" s="38">
        <f>G119+G132+G137</f>
        <v>0</v>
      </c>
      <c r="J118" s="133"/>
    </row>
    <row r="119" spans="1:10" ht="15.75" thickBot="1">
      <c r="A119" s="93" t="s">
        <v>110</v>
      </c>
      <c r="B119" s="94">
        <v>5</v>
      </c>
      <c r="C119" s="94">
        <v>1</v>
      </c>
      <c r="D119" s="7" t="s">
        <v>23</v>
      </c>
      <c r="E119" s="95">
        <v>0</v>
      </c>
      <c r="F119" s="42">
        <f>F122+F124+F129</f>
        <v>8866218.0899999999</v>
      </c>
      <c r="G119" s="43">
        <v>0</v>
      </c>
      <c r="J119" s="133"/>
    </row>
    <row r="120" spans="1:10" ht="48.75">
      <c r="A120" s="96" t="s">
        <v>111</v>
      </c>
      <c r="B120" s="21">
        <v>5</v>
      </c>
      <c r="C120" s="21">
        <v>1</v>
      </c>
      <c r="D120" s="78" t="s">
        <v>63</v>
      </c>
      <c r="E120" s="75">
        <v>0</v>
      </c>
      <c r="F120" s="76">
        <f>F121</f>
        <v>4246080</v>
      </c>
      <c r="G120" s="77">
        <v>0</v>
      </c>
      <c r="J120" s="133"/>
    </row>
    <row r="121" spans="1:10" ht="108.75">
      <c r="A121" s="97" t="s">
        <v>112</v>
      </c>
      <c r="B121" s="21">
        <v>5</v>
      </c>
      <c r="C121" s="21">
        <v>1</v>
      </c>
      <c r="D121" s="78" t="s">
        <v>113</v>
      </c>
      <c r="E121" s="75">
        <v>0</v>
      </c>
      <c r="F121" s="76">
        <f>F122</f>
        <v>4246080</v>
      </c>
      <c r="G121" s="77"/>
      <c r="J121" s="133"/>
    </row>
    <row r="122" spans="1:10">
      <c r="A122" s="20" t="s">
        <v>47</v>
      </c>
      <c r="B122" s="21">
        <v>5</v>
      </c>
      <c r="C122" s="21">
        <v>1</v>
      </c>
      <c r="D122" s="78" t="s">
        <v>113</v>
      </c>
      <c r="E122" s="79">
        <v>800</v>
      </c>
      <c r="F122" s="12">
        <f>F123</f>
        <v>4246080</v>
      </c>
      <c r="G122" s="46">
        <v>0</v>
      </c>
      <c r="J122" s="133"/>
    </row>
    <row r="123" spans="1:10" ht="60.75">
      <c r="A123" s="47" t="s">
        <v>164</v>
      </c>
      <c r="B123" s="21">
        <v>5</v>
      </c>
      <c r="C123" s="21">
        <v>1</v>
      </c>
      <c r="D123" s="78" t="s">
        <v>113</v>
      </c>
      <c r="E123" s="79">
        <v>810</v>
      </c>
      <c r="F123" s="12">
        <v>4246080</v>
      </c>
      <c r="G123" s="46">
        <v>0</v>
      </c>
      <c r="J123" s="133"/>
    </row>
    <row r="124" spans="1:10" ht="93.75" customHeight="1">
      <c r="A124" s="80" t="s">
        <v>114</v>
      </c>
      <c r="B124" s="21">
        <v>5</v>
      </c>
      <c r="C124" s="21">
        <v>1</v>
      </c>
      <c r="D124" s="78" t="s">
        <v>81</v>
      </c>
      <c r="E124" s="79">
        <v>0</v>
      </c>
      <c r="F124" s="12">
        <f>F127</f>
        <v>452550.36</v>
      </c>
      <c r="G124" s="46">
        <v>0</v>
      </c>
      <c r="J124" s="133"/>
    </row>
    <row r="125" spans="1:10" ht="84.75">
      <c r="A125" s="47" t="s">
        <v>115</v>
      </c>
      <c r="B125" s="21">
        <v>5</v>
      </c>
      <c r="C125" s="21">
        <v>1</v>
      </c>
      <c r="D125" s="78" t="s">
        <v>116</v>
      </c>
      <c r="E125" s="79">
        <v>0</v>
      </c>
      <c r="F125" s="12">
        <f>F126</f>
        <v>452550.36</v>
      </c>
      <c r="G125" s="46">
        <v>0</v>
      </c>
      <c r="J125" s="133"/>
    </row>
    <row r="126" spans="1:10" ht="24.75">
      <c r="A126" s="20" t="s">
        <v>70</v>
      </c>
      <c r="B126" s="21">
        <v>5</v>
      </c>
      <c r="C126" s="21">
        <v>1</v>
      </c>
      <c r="D126" s="78" t="s">
        <v>116</v>
      </c>
      <c r="E126" s="79">
        <v>200</v>
      </c>
      <c r="F126" s="12">
        <f>F127</f>
        <v>452550.36</v>
      </c>
      <c r="G126" s="46">
        <v>0</v>
      </c>
      <c r="J126" s="133"/>
    </row>
    <row r="127" spans="1:10" ht="36.75">
      <c r="A127" s="20" t="s">
        <v>160</v>
      </c>
      <c r="B127" s="21">
        <v>5</v>
      </c>
      <c r="C127" s="21">
        <v>1</v>
      </c>
      <c r="D127" s="78" t="s">
        <v>116</v>
      </c>
      <c r="E127" s="79">
        <v>240</v>
      </c>
      <c r="F127" s="12">
        <v>452550.36</v>
      </c>
      <c r="G127" s="46">
        <v>0</v>
      </c>
      <c r="J127" s="133"/>
    </row>
    <row r="128" spans="1:10" ht="84.75">
      <c r="A128" s="80" t="s">
        <v>99</v>
      </c>
      <c r="B128" s="21">
        <v>5</v>
      </c>
      <c r="C128" s="21">
        <v>1</v>
      </c>
      <c r="D128" s="78" t="s">
        <v>37</v>
      </c>
      <c r="E128" s="79">
        <v>0</v>
      </c>
      <c r="F128" s="12">
        <f>F129</f>
        <v>4167587.73</v>
      </c>
      <c r="G128" s="46">
        <v>0</v>
      </c>
      <c r="J128" s="133"/>
    </row>
    <row r="129" spans="1:10" ht="180.75">
      <c r="A129" s="80" t="s">
        <v>117</v>
      </c>
      <c r="B129" s="21">
        <v>5</v>
      </c>
      <c r="C129" s="21">
        <v>1</v>
      </c>
      <c r="D129" s="78" t="s">
        <v>109</v>
      </c>
      <c r="E129" s="79">
        <v>0</v>
      </c>
      <c r="F129" s="12">
        <f>F130</f>
        <v>4167587.73</v>
      </c>
      <c r="G129" s="46">
        <v>0</v>
      </c>
      <c r="J129" s="133"/>
    </row>
    <row r="130" spans="1:10">
      <c r="A130" s="47" t="s">
        <v>40</v>
      </c>
      <c r="B130" s="21">
        <v>5</v>
      </c>
      <c r="C130" s="21">
        <v>1</v>
      </c>
      <c r="D130" s="78" t="s">
        <v>109</v>
      </c>
      <c r="E130" s="79">
        <v>500</v>
      </c>
      <c r="F130" s="12">
        <f>F131</f>
        <v>4167587.73</v>
      </c>
      <c r="G130" s="46">
        <v>0</v>
      </c>
      <c r="J130" s="133"/>
    </row>
    <row r="131" spans="1:10" ht="15.75" thickBot="1">
      <c r="A131" s="47" t="s">
        <v>41</v>
      </c>
      <c r="B131" s="21">
        <v>5</v>
      </c>
      <c r="C131" s="21">
        <v>1</v>
      </c>
      <c r="D131" s="78" t="s">
        <v>109</v>
      </c>
      <c r="E131" s="79">
        <v>540</v>
      </c>
      <c r="F131" s="12">
        <v>4167587.73</v>
      </c>
      <c r="G131" s="46">
        <v>0</v>
      </c>
      <c r="J131" s="133"/>
    </row>
    <row r="132" spans="1:10" ht="15.75" thickBot="1">
      <c r="A132" s="70" t="s">
        <v>118</v>
      </c>
      <c r="B132" s="81">
        <v>5</v>
      </c>
      <c r="C132" s="81">
        <v>2</v>
      </c>
      <c r="D132" s="7" t="s">
        <v>23</v>
      </c>
      <c r="E132" s="82">
        <v>0</v>
      </c>
      <c r="F132" s="9">
        <f>F133</f>
        <v>26381771.93</v>
      </c>
      <c r="G132" s="51">
        <v>0</v>
      </c>
      <c r="J132" s="133"/>
    </row>
    <row r="133" spans="1:10" ht="72.75">
      <c r="A133" s="80" t="s">
        <v>119</v>
      </c>
      <c r="B133" s="21">
        <v>5</v>
      </c>
      <c r="C133" s="21">
        <v>2</v>
      </c>
      <c r="D133" s="78" t="s">
        <v>37</v>
      </c>
      <c r="E133" s="79">
        <v>0</v>
      </c>
      <c r="F133" s="12">
        <f>F134</f>
        <v>26381771.93</v>
      </c>
      <c r="G133" s="46">
        <v>0</v>
      </c>
      <c r="J133" s="133"/>
    </row>
    <row r="134" spans="1:10" ht="198.6" customHeight="1">
      <c r="A134" s="80" t="s">
        <v>120</v>
      </c>
      <c r="B134" s="21">
        <v>5</v>
      </c>
      <c r="C134" s="21">
        <v>2</v>
      </c>
      <c r="D134" s="78" t="s">
        <v>121</v>
      </c>
      <c r="E134" s="79">
        <v>0</v>
      </c>
      <c r="F134" s="12">
        <f>F135</f>
        <v>26381771.93</v>
      </c>
      <c r="G134" s="46">
        <v>0</v>
      </c>
      <c r="J134" s="133"/>
    </row>
    <row r="135" spans="1:10">
      <c r="A135" s="47" t="s">
        <v>40</v>
      </c>
      <c r="B135" s="21">
        <v>5</v>
      </c>
      <c r="C135" s="21">
        <v>2</v>
      </c>
      <c r="D135" s="78" t="s">
        <v>121</v>
      </c>
      <c r="E135" s="79">
        <v>500</v>
      </c>
      <c r="F135" s="12">
        <f>F136</f>
        <v>26381771.93</v>
      </c>
      <c r="G135" s="46">
        <v>0</v>
      </c>
      <c r="J135" s="133"/>
    </row>
    <row r="136" spans="1:10" ht="15.75" thickBot="1">
      <c r="A136" s="47" t="s">
        <v>41</v>
      </c>
      <c r="B136" s="21">
        <v>5</v>
      </c>
      <c r="C136" s="21">
        <v>2</v>
      </c>
      <c r="D136" s="78" t="s">
        <v>121</v>
      </c>
      <c r="E136" s="79">
        <v>540</v>
      </c>
      <c r="F136" s="12">
        <v>26381771.93</v>
      </c>
      <c r="G136" s="46">
        <v>0</v>
      </c>
      <c r="J136" s="133"/>
    </row>
    <row r="137" spans="1:10" ht="15.75" thickBot="1">
      <c r="A137" s="98" t="s">
        <v>122</v>
      </c>
      <c r="B137" s="50">
        <v>5</v>
      </c>
      <c r="C137" s="50">
        <v>3</v>
      </c>
      <c r="D137" s="7" t="s">
        <v>23</v>
      </c>
      <c r="E137" s="8">
        <v>0</v>
      </c>
      <c r="F137" s="9">
        <f>F138+F142+F145+F148+F151+F155</f>
        <v>5185934.8100000005</v>
      </c>
      <c r="G137" s="51">
        <v>0</v>
      </c>
      <c r="J137" s="133"/>
    </row>
    <row r="138" spans="1:10" ht="48.75">
      <c r="A138" s="47" t="s">
        <v>111</v>
      </c>
      <c r="B138" s="21">
        <v>5</v>
      </c>
      <c r="C138" s="21">
        <v>3</v>
      </c>
      <c r="D138" s="78" t="s">
        <v>63</v>
      </c>
      <c r="E138" s="79">
        <v>0</v>
      </c>
      <c r="F138" s="12">
        <f>F141</f>
        <v>564680.47</v>
      </c>
      <c r="G138" s="46">
        <v>0</v>
      </c>
      <c r="J138" s="133"/>
    </row>
    <row r="139" spans="1:10" ht="60.75">
      <c r="A139" s="47" t="s">
        <v>123</v>
      </c>
      <c r="B139" s="44">
        <v>5</v>
      </c>
      <c r="C139" s="44">
        <v>3</v>
      </c>
      <c r="D139" s="78" t="s">
        <v>124</v>
      </c>
      <c r="E139" s="79">
        <v>0</v>
      </c>
      <c r="F139" s="12">
        <f>F140</f>
        <v>564680.47</v>
      </c>
      <c r="G139" s="46">
        <v>0</v>
      </c>
      <c r="J139" s="133"/>
    </row>
    <row r="140" spans="1:10" ht="36.75">
      <c r="A140" s="20" t="s">
        <v>34</v>
      </c>
      <c r="B140" s="44">
        <v>5</v>
      </c>
      <c r="C140" s="44">
        <v>3</v>
      </c>
      <c r="D140" s="78" t="s">
        <v>124</v>
      </c>
      <c r="E140" s="79">
        <v>200</v>
      </c>
      <c r="F140" s="12">
        <f>F141</f>
        <v>564680.47</v>
      </c>
      <c r="G140" s="46">
        <v>0</v>
      </c>
      <c r="J140" s="133"/>
    </row>
    <row r="141" spans="1:10" ht="24.75">
      <c r="A141" s="47" t="s">
        <v>15</v>
      </c>
      <c r="B141" s="21">
        <v>5</v>
      </c>
      <c r="C141" s="21">
        <v>3</v>
      </c>
      <c r="D141" s="78" t="s">
        <v>124</v>
      </c>
      <c r="E141" s="79">
        <v>240</v>
      </c>
      <c r="F141" s="12">
        <v>564680.47</v>
      </c>
      <c r="G141" s="46">
        <f>[1]прил.5!Q158</f>
        <v>0</v>
      </c>
      <c r="J141" s="133"/>
    </row>
    <row r="142" spans="1:10" ht="84.75">
      <c r="A142" s="20" t="s">
        <v>125</v>
      </c>
      <c r="B142" s="44">
        <v>5</v>
      </c>
      <c r="C142" s="44">
        <v>3</v>
      </c>
      <c r="D142" s="78" t="s">
        <v>126</v>
      </c>
      <c r="E142" s="99">
        <v>0</v>
      </c>
      <c r="F142" s="12">
        <f>F143</f>
        <v>80209.7</v>
      </c>
      <c r="G142" s="61">
        <v>0</v>
      </c>
      <c r="J142" s="133"/>
    </row>
    <row r="143" spans="1:10" ht="24.75">
      <c r="A143" s="20" t="s">
        <v>70</v>
      </c>
      <c r="B143" s="44">
        <v>5</v>
      </c>
      <c r="C143" s="44">
        <v>3</v>
      </c>
      <c r="D143" s="78" t="s">
        <v>126</v>
      </c>
      <c r="E143" s="79">
        <v>200</v>
      </c>
      <c r="F143" s="12">
        <f>F144</f>
        <v>80209.7</v>
      </c>
      <c r="G143" s="61">
        <v>0</v>
      </c>
      <c r="J143" s="133"/>
    </row>
    <row r="144" spans="1:10" ht="36.75">
      <c r="A144" s="20" t="s">
        <v>160</v>
      </c>
      <c r="B144" s="57">
        <v>5</v>
      </c>
      <c r="C144" s="57">
        <v>3</v>
      </c>
      <c r="D144" s="78" t="s">
        <v>126</v>
      </c>
      <c r="E144" s="87">
        <v>240</v>
      </c>
      <c r="F144" s="12">
        <v>80209.7</v>
      </c>
      <c r="G144" s="61">
        <v>0</v>
      </c>
      <c r="J144" s="133"/>
    </row>
    <row r="145" spans="1:10" ht="72.75">
      <c r="A145" s="20" t="s">
        <v>127</v>
      </c>
      <c r="B145" s="44">
        <v>5</v>
      </c>
      <c r="C145" s="44">
        <v>3</v>
      </c>
      <c r="D145" s="78" t="s">
        <v>128</v>
      </c>
      <c r="E145" s="99">
        <v>0</v>
      </c>
      <c r="F145" s="12">
        <f>F146</f>
        <v>20100</v>
      </c>
      <c r="G145" s="61">
        <v>0</v>
      </c>
      <c r="J145" s="133"/>
    </row>
    <row r="146" spans="1:10" ht="24.75">
      <c r="A146" s="20" t="s">
        <v>70</v>
      </c>
      <c r="B146" s="44">
        <v>5</v>
      </c>
      <c r="C146" s="44">
        <v>3</v>
      </c>
      <c r="D146" s="78" t="s">
        <v>128</v>
      </c>
      <c r="E146" s="79">
        <v>200</v>
      </c>
      <c r="F146" s="12">
        <f>F147</f>
        <v>20100</v>
      </c>
      <c r="G146" s="61">
        <v>0</v>
      </c>
      <c r="J146" s="133"/>
    </row>
    <row r="147" spans="1:10" ht="36.75">
      <c r="A147" s="20" t="s">
        <v>160</v>
      </c>
      <c r="B147" s="57">
        <v>5</v>
      </c>
      <c r="C147" s="57">
        <v>3</v>
      </c>
      <c r="D147" s="78" t="s">
        <v>128</v>
      </c>
      <c r="E147" s="87">
        <v>240</v>
      </c>
      <c r="F147" s="12">
        <v>20100</v>
      </c>
      <c r="G147" s="61">
        <v>0</v>
      </c>
      <c r="J147" s="133"/>
    </row>
    <row r="148" spans="1:10" ht="72.75">
      <c r="A148" s="20" t="s">
        <v>64</v>
      </c>
      <c r="B148" s="44">
        <v>5</v>
      </c>
      <c r="C148" s="44">
        <v>3</v>
      </c>
      <c r="D148" s="78" t="s">
        <v>65</v>
      </c>
      <c r="E148" s="99">
        <v>0</v>
      </c>
      <c r="F148" s="12">
        <f>F149</f>
        <v>1168930.9400000002</v>
      </c>
      <c r="G148" s="61">
        <v>0</v>
      </c>
      <c r="J148" s="133"/>
    </row>
    <row r="149" spans="1:10" ht="24.75">
      <c r="A149" s="20" t="s">
        <v>70</v>
      </c>
      <c r="B149" s="44">
        <v>5</v>
      </c>
      <c r="C149" s="44">
        <v>3</v>
      </c>
      <c r="D149" s="78" t="s">
        <v>65</v>
      </c>
      <c r="E149" s="79">
        <v>200</v>
      </c>
      <c r="F149" s="12">
        <f>F150</f>
        <v>1168930.9400000002</v>
      </c>
      <c r="G149" s="61">
        <v>0</v>
      </c>
      <c r="J149" s="133"/>
    </row>
    <row r="150" spans="1:10" ht="36.75">
      <c r="A150" s="20" t="s">
        <v>160</v>
      </c>
      <c r="B150" s="57">
        <v>5</v>
      </c>
      <c r="C150" s="57">
        <v>3</v>
      </c>
      <c r="D150" s="78" t="s">
        <v>65</v>
      </c>
      <c r="E150" s="87">
        <v>240</v>
      </c>
      <c r="F150" s="12">
        <v>1168930.9400000002</v>
      </c>
      <c r="G150" s="61">
        <v>0</v>
      </c>
      <c r="J150" s="133"/>
    </row>
    <row r="151" spans="1:10" s="15" customFormat="1" ht="48.75">
      <c r="A151" s="70" t="s">
        <v>129</v>
      </c>
      <c r="B151" s="81">
        <v>5</v>
      </c>
      <c r="C151" s="81">
        <v>3</v>
      </c>
      <c r="D151" s="100" t="s">
        <v>130</v>
      </c>
      <c r="E151" s="82">
        <v>0</v>
      </c>
      <c r="F151" s="9">
        <f>F154</f>
        <v>343353.7</v>
      </c>
      <c r="G151" s="51">
        <v>0</v>
      </c>
      <c r="I151" s="16"/>
      <c r="J151" s="134"/>
    </row>
    <row r="152" spans="1:10" ht="84.75">
      <c r="A152" s="47" t="s">
        <v>131</v>
      </c>
      <c r="B152" s="44">
        <v>5</v>
      </c>
      <c r="C152" s="44">
        <v>3</v>
      </c>
      <c r="D152" s="78" t="s">
        <v>130</v>
      </c>
      <c r="E152" s="79">
        <v>0</v>
      </c>
      <c r="F152" s="12">
        <f>F153</f>
        <v>343353.7</v>
      </c>
      <c r="G152" s="46">
        <v>0</v>
      </c>
      <c r="J152" s="133"/>
    </row>
    <row r="153" spans="1:10" ht="24.75">
      <c r="A153" s="20" t="s">
        <v>70</v>
      </c>
      <c r="B153" s="44">
        <v>5</v>
      </c>
      <c r="C153" s="44">
        <v>3</v>
      </c>
      <c r="D153" s="78" t="s">
        <v>130</v>
      </c>
      <c r="E153" s="79">
        <v>200</v>
      </c>
      <c r="F153" s="12">
        <f>F154</f>
        <v>343353.7</v>
      </c>
      <c r="G153" s="46">
        <v>0</v>
      </c>
      <c r="J153" s="133"/>
    </row>
    <row r="154" spans="1:10" ht="37.5" thickBot="1">
      <c r="A154" s="20" t="s">
        <v>160</v>
      </c>
      <c r="B154" s="86">
        <v>5</v>
      </c>
      <c r="C154" s="86">
        <v>3</v>
      </c>
      <c r="D154" s="78" t="s">
        <v>130</v>
      </c>
      <c r="E154" s="79">
        <v>240</v>
      </c>
      <c r="F154" s="60">
        <v>343353.7</v>
      </c>
      <c r="G154" s="61">
        <v>0</v>
      </c>
      <c r="J154" s="133"/>
    </row>
    <row r="155" spans="1:10" ht="48.75" thickBot="1">
      <c r="A155" s="101" t="s">
        <v>132</v>
      </c>
      <c r="B155" s="65">
        <v>5</v>
      </c>
      <c r="C155" s="66">
        <v>3</v>
      </c>
      <c r="D155" s="102" t="s">
        <v>133</v>
      </c>
      <c r="E155" s="103">
        <v>0</v>
      </c>
      <c r="F155" s="104">
        <f>F156</f>
        <v>3008660</v>
      </c>
      <c r="G155" s="105">
        <v>0</v>
      </c>
      <c r="J155" s="133"/>
    </row>
    <row r="156" spans="1:10" ht="54" customHeight="1">
      <c r="A156" s="47" t="s">
        <v>134</v>
      </c>
      <c r="B156" s="106">
        <v>5</v>
      </c>
      <c r="C156" s="106">
        <v>3</v>
      </c>
      <c r="D156" s="64" t="s">
        <v>135</v>
      </c>
      <c r="E156" s="107">
        <v>0</v>
      </c>
      <c r="F156" s="76">
        <f>F157</f>
        <v>3008660</v>
      </c>
      <c r="G156" s="76">
        <v>0</v>
      </c>
      <c r="J156" s="133"/>
    </row>
    <row r="157" spans="1:10" ht="36.75">
      <c r="A157" s="20" t="s">
        <v>34</v>
      </c>
      <c r="B157" s="44">
        <v>5</v>
      </c>
      <c r="C157" s="44">
        <v>3</v>
      </c>
      <c r="D157" s="64" t="s">
        <v>135</v>
      </c>
      <c r="E157" s="107">
        <v>200</v>
      </c>
      <c r="F157" s="12">
        <f>F158+F159</f>
        <v>3008660</v>
      </c>
      <c r="G157" s="12">
        <v>0</v>
      </c>
      <c r="J157" s="133"/>
    </row>
    <row r="158" spans="1:10" ht="36">
      <c r="A158" s="108" t="s">
        <v>136</v>
      </c>
      <c r="B158" s="44">
        <v>5</v>
      </c>
      <c r="C158" s="44">
        <v>3</v>
      </c>
      <c r="D158" s="64" t="s">
        <v>135</v>
      </c>
      <c r="E158" s="107">
        <v>240</v>
      </c>
      <c r="F158" s="12">
        <v>300860</v>
      </c>
      <c r="G158" s="12">
        <v>0</v>
      </c>
      <c r="J158" s="133"/>
    </row>
    <row r="159" spans="1:10" ht="40.5" customHeight="1" thickBot="1">
      <c r="A159" s="20" t="s">
        <v>34</v>
      </c>
      <c r="B159" s="44">
        <v>5</v>
      </c>
      <c r="C159" s="44">
        <v>3</v>
      </c>
      <c r="D159" s="64" t="s">
        <v>137</v>
      </c>
      <c r="E159" s="107">
        <v>240</v>
      </c>
      <c r="F159" s="12">
        <f>514482+2193318</f>
        <v>2707800</v>
      </c>
      <c r="G159" s="12">
        <v>0</v>
      </c>
      <c r="J159" s="133"/>
    </row>
    <row r="160" spans="1:10" ht="15.75" thickBot="1">
      <c r="A160" s="109" t="s">
        <v>138</v>
      </c>
      <c r="B160" s="110">
        <v>8</v>
      </c>
      <c r="C160" s="110">
        <v>0</v>
      </c>
      <c r="D160" s="7" t="s">
        <v>23</v>
      </c>
      <c r="E160" s="111">
        <v>0</v>
      </c>
      <c r="F160" s="112">
        <f>F161+F172</f>
        <v>5470343.1000000006</v>
      </c>
      <c r="G160" s="38">
        <v>0</v>
      </c>
      <c r="J160" s="133"/>
    </row>
    <row r="161" spans="1:10" ht="15.75" thickBot="1">
      <c r="A161" s="93" t="s">
        <v>139</v>
      </c>
      <c r="B161" s="94">
        <v>8</v>
      </c>
      <c r="C161" s="94">
        <v>1</v>
      </c>
      <c r="D161" s="7" t="s">
        <v>23</v>
      </c>
      <c r="E161" s="95">
        <v>0</v>
      </c>
      <c r="F161" s="113">
        <f>F162</f>
        <v>5167467.0500000007</v>
      </c>
      <c r="G161" s="114">
        <v>0</v>
      </c>
      <c r="J161" s="133"/>
    </row>
    <row r="162" spans="1:10" ht="36.75">
      <c r="A162" s="98" t="s">
        <v>140</v>
      </c>
      <c r="B162" s="21">
        <v>8</v>
      </c>
      <c r="C162" s="21">
        <v>1</v>
      </c>
      <c r="D162" s="22" t="s">
        <v>141</v>
      </c>
      <c r="E162" s="23">
        <v>0</v>
      </c>
      <c r="F162" s="18">
        <f>F164+F168+F170</f>
        <v>5167467.0500000007</v>
      </c>
      <c r="G162" s="24">
        <v>0</v>
      </c>
      <c r="J162" s="133"/>
    </row>
    <row r="163" spans="1:10" ht="60.75">
      <c r="A163" s="96" t="s">
        <v>142</v>
      </c>
      <c r="B163" s="21">
        <v>8</v>
      </c>
      <c r="C163" s="21">
        <v>1</v>
      </c>
      <c r="D163" s="22" t="s">
        <v>143</v>
      </c>
      <c r="E163" s="23">
        <v>0</v>
      </c>
      <c r="F163" s="18">
        <f t="shared" ref="F163:G163" si="7">F162</f>
        <v>5167467.0500000007</v>
      </c>
      <c r="G163" s="24">
        <f t="shared" si="7"/>
        <v>0</v>
      </c>
      <c r="J163" s="133"/>
    </row>
    <row r="164" spans="1:10" ht="72.75">
      <c r="A164" s="20" t="s">
        <v>29</v>
      </c>
      <c r="B164" s="21">
        <v>8</v>
      </c>
      <c r="C164" s="21">
        <v>1</v>
      </c>
      <c r="D164" s="22" t="s">
        <v>143</v>
      </c>
      <c r="E164" s="23">
        <v>100</v>
      </c>
      <c r="F164" s="18">
        <f>F165+F166+F167</f>
        <v>4011926.31</v>
      </c>
      <c r="G164" s="24">
        <v>0</v>
      </c>
      <c r="J164" s="133"/>
    </row>
    <row r="165" spans="1:10" ht="24.75">
      <c r="A165" s="47" t="s">
        <v>162</v>
      </c>
      <c r="B165" s="115">
        <v>8</v>
      </c>
      <c r="C165" s="115">
        <v>1</v>
      </c>
      <c r="D165" s="22" t="s">
        <v>143</v>
      </c>
      <c r="E165" s="23">
        <v>110</v>
      </c>
      <c r="F165" s="18">
        <f>2181333.95+1009639.36+65163</f>
        <v>3256136.31</v>
      </c>
      <c r="G165" s="24">
        <v>0</v>
      </c>
      <c r="J165" s="133"/>
    </row>
    <row r="166" spans="1:10" ht="24.75">
      <c r="A166" s="47" t="s">
        <v>162</v>
      </c>
      <c r="B166" s="115">
        <v>8</v>
      </c>
      <c r="C166" s="115">
        <v>1</v>
      </c>
      <c r="D166" s="22" t="s">
        <v>144</v>
      </c>
      <c r="E166" s="23">
        <v>110</v>
      </c>
      <c r="F166" s="18">
        <v>718000</v>
      </c>
      <c r="G166" s="24">
        <v>0</v>
      </c>
      <c r="J166" s="133"/>
    </row>
    <row r="167" spans="1:10" ht="24.75">
      <c r="A167" s="47" t="s">
        <v>162</v>
      </c>
      <c r="B167" s="21">
        <v>8</v>
      </c>
      <c r="C167" s="21">
        <v>1</v>
      </c>
      <c r="D167" s="22" t="s">
        <v>145</v>
      </c>
      <c r="E167" s="116">
        <v>110</v>
      </c>
      <c r="F167" s="12">
        <v>37790</v>
      </c>
      <c r="G167" s="46">
        <v>0</v>
      </c>
      <c r="J167" s="133"/>
    </row>
    <row r="168" spans="1:10" ht="24.75">
      <c r="A168" s="20" t="s">
        <v>70</v>
      </c>
      <c r="B168" s="21">
        <v>8</v>
      </c>
      <c r="C168" s="21">
        <v>1</v>
      </c>
      <c r="D168" s="22" t="s">
        <v>143</v>
      </c>
      <c r="E168" s="116">
        <v>200</v>
      </c>
      <c r="F168" s="12">
        <f>F169</f>
        <v>1134594.83</v>
      </c>
      <c r="G168" s="46">
        <f>G169</f>
        <v>0</v>
      </c>
      <c r="J168" s="133"/>
    </row>
    <row r="169" spans="1:10" ht="36.75">
      <c r="A169" s="20" t="s">
        <v>160</v>
      </c>
      <c r="B169" s="21">
        <v>8</v>
      </c>
      <c r="C169" s="21">
        <v>1</v>
      </c>
      <c r="D169" s="22" t="s">
        <v>143</v>
      </c>
      <c r="E169" s="23">
        <v>240</v>
      </c>
      <c r="F169" s="18">
        <f>1114204.94-F171+41335.8</f>
        <v>1134594.83</v>
      </c>
      <c r="G169" s="24">
        <v>0</v>
      </c>
      <c r="J169" s="133"/>
    </row>
    <row r="170" spans="1:10">
      <c r="A170" s="47" t="s">
        <v>47</v>
      </c>
      <c r="B170" s="21">
        <v>8</v>
      </c>
      <c r="C170" s="21">
        <v>1</v>
      </c>
      <c r="D170" s="22" t="s">
        <v>143</v>
      </c>
      <c r="E170" s="23">
        <v>800</v>
      </c>
      <c r="F170" s="18">
        <f>F171</f>
        <v>20945.91</v>
      </c>
      <c r="G170" s="24"/>
      <c r="J170" s="133"/>
    </row>
    <row r="171" spans="1:10" ht="15.75" thickBot="1">
      <c r="A171" s="20" t="s">
        <v>163</v>
      </c>
      <c r="B171" s="21">
        <v>8</v>
      </c>
      <c r="C171" s="21">
        <v>1</v>
      </c>
      <c r="D171" s="22" t="s">
        <v>143</v>
      </c>
      <c r="E171" s="23">
        <v>850</v>
      </c>
      <c r="F171" s="18">
        <f>13311+7634.91</f>
        <v>20945.91</v>
      </c>
      <c r="G171" s="24">
        <v>0</v>
      </c>
      <c r="J171" s="133"/>
    </row>
    <row r="172" spans="1:10" ht="15.75" thickBot="1">
      <c r="A172" s="98" t="s">
        <v>146</v>
      </c>
      <c r="B172" s="50">
        <v>8</v>
      </c>
      <c r="C172" s="50">
        <v>2</v>
      </c>
      <c r="D172" s="7" t="s">
        <v>23</v>
      </c>
      <c r="E172" s="117">
        <v>0</v>
      </c>
      <c r="F172" s="118">
        <f>F173</f>
        <v>302876.05</v>
      </c>
      <c r="G172" s="119">
        <v>0</v>
      </c>
      <c r="J172" s="133"/>
    </row>
    <row r="173" spans="1:10" ht="36.75">
      <c r="A173" s="96" t="s">
        <v>147</v>
      </c>
      <c r="B173" s="44">
        <v>8</v>
      </c>
      <c r="C173" s="44">
        <v>2</v>
      </c>
      <c r="D173" s="22" t="s">
        <v>141</v>
      </c>
      <c r="E173" s="11">
        <v>0</v>
      </c>
      <c r="F173" s="118">
        <f>F175</f>
        <v>302876.05</v>
      </c>
      <c r="G173" s="119">
        <v>0</v>
      </c>
      <c r="J173" s="133"/>
    </row>
    <row r="174" spans="1:10" ht="60.75">
      <c r="A174" s="96" t="s">
        <v>142</v>
      </c>
      <c r="B174" s="21">
        <v>8</v>
      </c>
      <c r="C174" s="21">
        <v>2</v>
      </c>
      <c r="D174" s="22" t="s">
        <v>143</v>
      </c>
      <c r="E174" s="116">
        <v>0</v>
      </c>
      <c r="F174" s="18">
        <f>F173</f>
        <v>302876.05</v>
      </c>
      <c r="G174" s="24">
        <v>0</v>
      </c>
      <c r="J174" s="133"/>
    </row>
    <row r="175" spans="1:10" ht="72.75">
      <c r="A175" s="20" t="s">
        <v>29</v>
      </c>
      <c r="B175" s="21">
        <v>8</v>
      </c>
      <c r="C175" s="21">
        <v>2</v>
      </c>
      <c r="D175" s="22" t="s">
        <v>143</v>
      </c>
      <c r="E175" s="120">
        <v>100</v>
      </c>
      <c r="F175" s="18">
        <f>F176</f>
        <v>302876.05</v>
      </c>
      <c r="G175" s="24">
        <f>G176</f>
        <v>0</v>
      </c>
      <c r="J175" s="133"/>
    </row>
    <row r="176" spans="1:10" ht="25.5" thickBot="1">
      <c r="A176" s="47" t="s">
        <v>162</v>
      </c>
      <c r="B176" s="21">
        <v>8</v>
      </c>
      <c r="C176" s="21">
        <v>2</v>
      </c>
      <c r="D176" s="22" t="s">
        <v>143</v>
      </c>
      <c r="E176" s="120">
        <v>110</v>
      </c>
      <c r="F176" s="18">
        <v>302876.05</v>
      </c>
      <c r="G176" s="24">
        <v>0</v>
      </c>
      <c r="J176" s="133"/>
    </row>
    <row r="177" spans="1:10" ht="15.75" thickBot="1">
      <c r="A177" s="121" t="s">
        <v>8</v>
      </c>
      <c r="B177" s="110">
        <v>10</v>
      </c>
      <c r="C177" s="110">
        <v>0</v>
      </c>
      <c r="D177" s="7" t="s">
        <v>23</v>
      </c>
      <c r="E177" s="122">
        <v>0</v>
      </c>
      <c r="F177" s="123">
        <f>F182</f>
        <v>60000</v>
      </c>
      <c r="G177" s="124">
        <v>0</v>
      </c>
      <c r="J177" s="133"/>
    </row>
    <row r="178" spans="1:10" ht="15.75" thickBot="1">
      <c r="A178" s="93" t="s">
        <v>9</v>
      </c>
      <c r="B178" s="94">
        <v>10</v>
      </c>
      <c r="C178" s="94">
        <v>1</v>
      </c>
      <c r="D178" s="7" t="s">
        <v>23</v>
      </c>
      <c r="E178" s="72">
        <v>0</v>
      </c>
      <c r="F178" s="118">
        <f>F179</f>
        <v>60000</v>
      </c>
      <c r="G178" s="119">
        <v>0</v>
      </c>
      <c r="J178" s="133"/>
    </row>
    <row r="179" spans="1:10" ht="48.75">
      <c r="A179" s="49" t="s">
        <v>67</v>
      </c>
      <c r="B179" s="94">
        <v>10</v>
      </c>
      <c r="C179" s="94">
        <v>1</v>
      </c>
      <c r="D179" s="125" t="s">
        <v>148</v>
      </c>
      <c r="E179" s="95">
        <v>0</v>
      </c>
      <c r="F179" s="17">
        <f>F180</f>
        <v>60000</v>
      </c>
      <c r="G179" s="126">
        <v>0</v>
      </c>
      <c r="J179" s="133"/>
    </row>
    <row r="180" spans="1:10" ht="60.75">
      <c r="A180" s="47" t="s">
        <v>149</v>
      </c>
      <c r="B180" s="21">
        <v>10</v>
      </c>
      <c r="C180" s="21">
        <v>1</v>
      </c>
      <c r="D180" s="127" t="s">
        <v>150</v>
      </c>
      <c r="E180" s="79">
        <v>0</v>
      </c>
      <c r="F180" s="18">
        <f>F182</f>
        <v>60000</v>
      </c>
      <c r="G180" s="24">
        <v>0</v>
      </c>
      <c r="J180" s="133"/>
    </row>
    <row r="181" spans="1:10" ht="24.75">
      <c r="A181" s="47" t="s">
        <v>151</v>
      </c>
      <c r="B181" s="21">
        <v>10</v>
      </c>
      <c r="C181" s="21">
        <v>1</v>
      </c>
      <c r="D181" s="127" t="s">
        <v>150</v>
      </c>
      <c r="E181" s="79">
        <v>300</v>
      </c>
      <c r="F181" s="18">
        <f>F182</f>
        <v>60000</v>
      </c>
      <c r="G181" s="24">
        <v>0</v>
      </c>
      <c r="J181" s="133"/>
    </row>
    <row r="182" spans="1:10" ht="25.5" thickBot="1">
      <c r="A182" s="96" t="s">
        <v>165</v>
      </c>
      <c r="B182" s="21">
        <v>10</v>
      </c>
      <c r="C182" s="21">
        <v>1</v>
      </c>
      <c r="D182" s="127" t="s">
        <v>150</v>
      </c>
      <c r="E182" s="79">
        <v>320</v>
      </c>
      <c r="F182" s="18">
        <v>60000</v>
      </c>
      <c r="G182" s="24">
        <v>0</v>
      </c>
      <c r="J182" s="133"/>
    </row>
    <row r="183" spans="1:10" ht="15.75" thickBot="1">
      <c r="A183" s="128" t="s">
        <v>7</v>
      </c>
      <c r="B183" s="35">
        <v>11</v>
      </c>
      <c r="C183" s="35">
        <v>0</v>
      </c>
      <c r="D183" s="7" t="s">
        <v>23</v>
      </c>
      <c r="E183" s="36">
        <v>0</v>
      </c>
      <c r="F183" s="37">
        <f>F185</f>
        <v>1536505.6500000001</v>
      </c>
      <c r="G183" s="38">
        <v>0</v>
      </c>
      <c r="J183" s="133"/>
    </row>
    <row r="184" spans="1:10" ht="15.75" thickBot="1">
      <c r="A184" s="128" t="s">
        <v>152</v>
      </c>
      <c r="B184" s="94">
        <v>11</v>
      </c>
      <c r="C184" s="94">
        <v>1</v>
      </c>
      <c r="D184" s="7" t="s">
        <v>23</v>
      </c>
      <c r="E184" s="72">
        <v>0</v>
      </c>
      <c r="F184" s="118">
        <f>F185</f>
        <v>1536505.6500000001</v>
      </c>
      <c r="G184" s="119">
        <v>0</v>
      </c>
      <c r="J184" s="133"/>
    </row>
    <row r="185" spans="1:10" ht="60.75">
      <c r="A185" s="93" t="s">
        <v>153</v>
      </c>
      <c r="B185" s="40">
        <v>11</v>
      </c>
      <c r="C185" s="40">
        <v>1</v>
      </c>
      <c r="D185" s="89" t="s">
        <v>154</v>
      </c>
      <c r="E185" s="41">
        <v>0</v>
      </c>
      <c r="F185" s="42">
        <f>F186+F189</f>
        <v>1536505.6500000001</v>
      </c>
      <c r="G185" s="43">
        <v>0</v>
      </c>
      <c r="J185" s="133"/>
    </row>
    <row r="186" spans="1:10" ht="88.5" customHeight="1">
      <c r="A186" s="47" t="s">
        <v>155</v>
      </c>
      <c r="B186" s="44">
        <v>11</v>
      </c>
      <c r="C186" s="44">
        <v>1</v>
      </c>
      <c r="D186" s="45" t="s">
        <v>156</v>
      </c>
      <c r="E186" s="11">
        <v>0</v>
      </c>
      <c r="F186" s="12">
        <f>F187</f>
        <v>1516505.6500000001</v>
      </c>
      <c r="G186" s="46">
        <v>0</v>
      </c>
      <c r="J186" s="133"/>
    </row>
    <row r="187" spans="1:10" ht="72.75">
      <c r="A187" s="20" t="s">
        <v>29</v>
      </c>
      <c r="B187" s="106">
        <v>11</v>
      </c>
      <c r="C187" s="106">
        <v>1</v>
      </c>
      <c r="D187" s="45" t="s">
        <v>156</v>
      </c>
      <c r="E187" s="11">
        <v>100</v>
      </c>
      <c r="F187" s="12">
        <f>F188</f>
        <v>1516505.6500000001</v>
      </c>
      <c r="G187" s="46">
        <v>0</v>
      </c>
      <c r="J187" s="133"/>
    </row>
    <row r="188" spans="1:10" ht="24.75">
      <c r="A188" s="47" t="s">
        <v>162</v>
      </c>
      <c r="B188" s="44">
        <v>11</v>
      </c>
      <c r="C188" s="44">
        <v>1</v>
      </c>
      <c r="D188" s="45" t="s">
        <v>156</v>
      </c>
      <c r="E188" s="11">
        <v>110</v>
      </c>
      <c r="F188" s="12">
        <v>1516505.6500000001</v>
      </c>
      <c r="G188" s="46">
        <v>0</v>
      </c>
      <c r="J188" s="133"/>
    </row>
    <row r="189" spans="1:10" ht="101.25" customHeight="1">
      <c r="A189" s="97" t="s">
        <v>157</v>
      </c>
      <c r="B189" s="106">
        <v>11</v>
      </c>
      <c r="C189" s="106">
        <v>1</v>
      </c>
      <c r="D189" s="45" t="s">
        <v>156</v>
      </c>
      <c r="E189" s="129">
        <v>0</v>
      </c>
      <c r="F189" s="76">
        <f>F191</f>
        <v>20000</v>
      </c>
      <c r="G189" s="77">
        <v>0</v>
      </c>
      <c r="J189" s="133"/>
    </row>
    <row r="190" spans="1:10" ht="24.75">
      <c r="A190" s="20" t="s">
        <v>70</v>
      </c>
      <c r="B190" s="106">
        <v>11</v>
      </c>
      <c r="C190" s="106">
        <v>1</v>
      </c>
      <c r="D190" s="45" t="s">
        <v>156</v>
      </c>
      <c r="E190" s="129">
        <v>200</v>
      </c>
      <c r="F190" s="12">
        <f>F191</f>
        <v>20000</v>
      </c>
      <c r="G190" s="46">
        <v>0</v>
      </c>
      <c r="J190" s="133"/>
    </row>
    <row r="191" spans="1:10" ht="37.5" thickBot="1">
      <c r="A191" s="20" t="s">
        <v>160</v>
      </c>
      <c r="B191" s="44">
        <v>11</v>
      </c>
      <c r="C191" s="44">
        <v>1</v>
      </c>
      <c r="D191" s="45" t="s">
        <v>156</v>
      </c>
      <c r="E191" s="11">
        <v>240</v>
      </c>
      <c r="F191" s="12">
        <v>20000</v>
      </c>
      <c r="G191" s="46">
        <v>0</v>
      </c>
      <c r="J191" s="133"/>
    </row>
    <row r="192" spans="1:10" ht="15.75" thickBot="1">
      <c r="A192" s="144" t="s">
        <v>158</v>
      </c>
      <c r="B192" s="145"/>
      <c r="C192" s="145"/>
      <c r="D192" s="145"/>
      <c r="E192" s="146"/>
      <c r="F192" s="130">
        <f>F183+F177+F160+F118+F94+F70+F62+F15</f>
        <v>75051302.319999993</v>
      </c>
      <c r="G192" s="38">
        <f>G70+G62</f>
        <v>202400</v>
      </c>
      <c r="J192" s="133"/>
    </row>
    <row r="193" spans="6:6">
      <c r="F193" s="131"/>
    </row>
    <row r="194" spans="6:6">
      <c r="F194" s="131"/>
    </row>
  </sheetData>
  <mergeCells count="11">
    <mergeCell ref="A192:E192"/>
    <mergeCell ref="C1:G1"/>
    <mergeCell ref="A2:G4"/>
    <mergeCell ref="A6:G6"/>
    <mergeCell ref="A7:G7"/>
    <mergeCell ref="A9:A11"/>
    <mergeCell ref="B9:B11"/>
    <mergeCell ref="C9:C11"/>
    <mergeCell ref="D9:D11"/>
    <mergeCell ref="E9:E11"/>
    <mergeCell ref="F9:G9"/>
  </mergeCells>
  <phoneticPr fontId="4" type="noConversion"/>
  <pageMargins left="0.74803149606299213" right="0.74803149606299213" top="3.937007874015748E-2" bottom="3.937007874015748E-2" header="0.51181102362204722" footer="0.51181102362204722"/>
  <pageSetup paperSize="9" scale="87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правильно 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Виктория</cp:lastModifiedBy>
  <cp:lastPrinted>2018-04-02T11:52:41Z</cp:lastPrinted>
  <dcterms:created xsi:type="dcterms:W3CDTF">2013-03-01T11:11:36Z</dcterms:created>
  <dcterms:modified xsi:type="dcterms:W3CDTF">2018-07-02T11:00:31Z</dcterms:modified>
</cp:coreProperties>
</file>